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Kohei KOSHIBA\Downloads\"/>
    </mc:Choice>
  </mc:AlternateContent>
  <bookViews>
    <workbookView xWindow="0" yWindow="0" windowWidth="21480" windowHeight="10860"/>
  </bookViews>
  <sheets>
    <sheet name="代表者情報" sheetId="2" r:id="rId1"/>
    <sheet name="（土曜）トータスミドル" sheetId="1" r:id="rId2"/>
    <sheet name="キャンプサイト宿泊" sheetId="4" r:id="rId3"/>
    <sheet name="（日曜）7人リレー" sheetId="3" r:id="rId4"/>
  </sheets>
  <calcPr calcId="162913"/>
</workbook>
</file>

<file path=xl/calcChain.xml><?xml version="1.0" encoding="utf-8"?>
<calcChain xmlns="http://schemas.openxmlformats.org/spreadsheetml/2006/main">
  <c r="M30" i="3" l="1"/>
  <c r="K348" i="3" l="1"/>
  <c r="K347" i="3"/>
  <c r="K346" i="3"/>
  <c r="K345" i="3"/>
  <c r="K344" i="3"/>
  <c r="K343" i="3"/>
  <c r="R342" i="3"/>
  <c r="M342" i="3"/>
  <c r="K342" i="3"/>
  <c r="K340" i="3"/>
  <c r="K339" i="3"/>
  <c r="K338" i="3"/>
  <c r="K337" i="3"/>
  <c r="K336" i="3"/>
  <c r="K335" i="3"/>
  <c r="R334" i="3"/>
  <c r="M334" i="3"/>
  <c r="K334" i="3"/>
  <c r="K332" i="3"/>
  <c r="K331" i="3"/>
  <c r="K330" i="3"/>
  <c r="K329" i="3"/>
  <c r="K328" i="3"/>
  <c r="K327" i="3"/>
  <c r="R326" i="3"/>
  <c r="M326" i="3"/>
  <c r="K326" i="3"/>
  <c r="K324" i="3"/>
  <c r="K323" i="3"/>
  <c r="K322" i="3"/>
  <c r="K321" i="3"/>
  <c r="K320" i="3"/>
  <c r="K319" i="3"/>
  <c r="R318" i="3"/>
  <c r="M318" i="3"/>
  <c r="K318" i="3"/>
  <c r="K316" i="3"/>
  <c r="K315" i="3"/>
  <c r="K314" i="3"/>
  <c r="K313" i="3"/>
  <c r="K312" i="3"/>
  <c r="K311" i="3"/>
  <c r="R310" i="3"/>
  <c r="M310" i="3"/>
  <c r="K310" i="3"/>
  <c r="K308" i="3"/>
  <c r="K307" i="3"/>
  <c r="K306" i="3"/>
  <c r="K305" i="3"/>
  <c r="K304" i="3"/>
  <c r="K303" i="3"/>
  <c r="R302" i="3"/>
  <c r="M302" i="3"/>
  <c r="K302" i="3"/>
  <c r="K300" i="3"/>
  <c r="K299" i="3"/>
  <c r="K298" i="3"/>
  <c r="K297" i="3"/>
  <c r="K296" i="3"/>
  <c r="K295" i="3"/>
  <c r="R294" i="3"/>
  <c r="M294" i="3"/>
  <c r="K294" i="3"/>
  <c r="K292" i="3"/>
  <c r="K291" i="3"/>
  <c r="K290" i="3"/>
  <c r="K289" i="3"/>
  <c r="K288" i="3"/>
  <c r="K287" i="3"/>
  <c r="R286" i="3"/>
  <c r="M286" i="3"/>
  <c r="K286" i="3"/>
  <c r="K284" i="3"/>
  <c r="K283" i="3"/>
  <c r="K282" i="3"/>
  <c r="K281" i="3"/>
  <c r="K280" i="3"/>
  <c r="K279" i="3"/>
  <c r="R278" i="3"/>
  <c r="M278" i="3"/>
  <c r="K278" i="3"/>
  <c r="K276" i="3"/>
  <c r="K275" i="3"/>
  <c r="K274" i="3"/>
  <c r="K273" i="3"/>
  <c r="K272" i="3"/>
  <c r="K271" i="3"/>
  <c r="R270" i="3"/>
  <c r="M270" i="3"/>
  <c r="K270" i="3"/>
  <c r="K268" i="3"/>
  <c r="K267" i="3"/>
  <c r="K266" i="3"/>
  <c r="K265" i="3"/>
  <c r="K264" i="3"/>
  <c r="K263" i="3"/>
  <c r="R262" i="3"/>
  <c r="M262" i="3"/>
  <c r="K262" i="3"/>
  <c r="K260" i="3"/>
  <c r="K259" i="3"/>
  <c r="K258" i="3"/>
  <c r="K257" i="3"/>
  <c r="K256" i="3"/>
  <c r="K255" i="3"/>
  <c r="R254" i="3"/>
  <c r="M254" i="3"/>
  <c r="K254" i="3"/>
  <c r="K252" i="3"/>
  <c r="K251" i="3"/>
  <c r="K250" i="3"/>
  <c r="K249" i="3"/>
  <c r="K248" i="3"/>
  <c r="K247" i="3"/>
  <c r="R246" i="3"/>
  <c r="M246" i="3"/>
  <c r="K246" i="3"/>
  <c r="K244" i="3"/>
  <c r="K243" i="3"/>
  <c r="K242" i="3"/>
  <c r="K241" i="3"/>
  <c r="K240" i="3"/>
  <c r="K239" i="3"/>
  <c r="R238" i="3"/>
  <c r="M238" i="3"/>
  <c r="K238" i="3"/>
  <c r="K236" i="3"/>
  <c r="K235" i="3"/>
  <c r="K234" i="3"/>
  <c r="K233" i="3"/>
  <c r="K232" i="3"/>
  <c r="K231" i="3"/>
  <c r="R230" i="3"/>
  <c r="M230" i="3"/>
  <c r="K230" i="3"/>
  <c r="K228" i="3"/>
  <c r="K227" i="3"/>
  <c r="K226" i="3"/>
  <c r="K225" i="3"/>
  <c r="K224" i="3"/>
  <c r="K223" i="3"/>
  <c r="R222" i="3"/>
  <c r="M222" i="3"/>
  <c r="K222" i="3"/>
  <c r="K220" i="3"/>
  <c r="K219" i="3"/>
  <c r="K218" i="3"/>
  <c r="K217" i="3"/>
  <c r="K216" i="3"/>
  <c r="K215" i="3"/>
  <c r="R214" i="3"/>
  <c r="M214" i="3"/>
  <c r="K214" i="3"/>
  <c r="K212" i="3"/>
  <c r="K211" i="3"/>
  <c r="K210" i="3"/>
  <c r="K209" i="3"/>
  <c r="K208" i="3"/>
  <c r="K207" i="3"/>
  <c r="R206" i="3"/>
  <c r="M206" i="3"/>
  <c r="K206" i="3"/>
  <c r="K204" i="3"/>
  <c r="K203" i="3"/>
  <c r="K202" i="3"/>
  <c r="K201" i="3"/>
  <c r="K200" i="3"/>
  <c r="K199" i="3"/>
  <c r="R198" i="3"/>
  <c r="M198" i="3"/>
  <c r="K198" i="3"/>
  <c r="K196" i="3"/>
  <c r="K195" i="3"/>
  <c r="K194" i="3"/>
  <c r="K193" i="3"/>
  <c r="K192" i="3"/>
  <c r="K191" i="3"/>
  <c r="R190" i="3"/>
  <c r="M190" i="3"/>
  <c r="K190" i="3"/>
  <c r="K188" i="3"/>
  <c r="K187" i="3"/>
  <c r="K186" i="3"/>
  <c r="K185" i="3"/>
  <c r="K184" i="3"/>
  <c r="K183" i="3"/>
  <c r="R182" i="3"/>
  <c r="M182" i="3"/>
  <c r="K182" i="3"/>
  <c r="K180" i="3"/>
  <c r="K179" i="3"/>
  <c r="K178" i="3"/>
  <c r="K177" i="3"/>
  <c r="K176" i="3"/>
  <c r="K175" i="3"/>
  <c r="R174" i="3"/>
  <c r="M174" i="3"/>
  <c r="K174" i="3"/>
  <c r="K172" i="3"/>
  <c r="K171" i="3"/>
  <c r="K170" i="3"/>
  <c r="K169" i="3"/>
  <c r="K168" i="3"/>
  <c r="K167" i="3"/>
  <c r="R166" i="3"/>
  <c r="M166" i="3"/>
  <c r="K166" i="3"/>
  <c r="K164" i="3"/>
  <c r="K163" i="3"/>
  <c r="K162" i="3"/>
  <c r="K161" i="3"/>
  <c r="K160" i="3"/>
  <c r="K159" i="3"/>
  <c r="R158" i="3"/>
  <c r="M158" i="3"/>
  <c r="K158" i="3"/>
  <c r="K156" i="3"/>
  <c r="K155" i="3"/>
  <c r="K154" i="3"/>
  <c r="K153" i="3"/>
  <c r="K152" i="3"/>
  <c r="K151" i="3"/>
  <c r="R150" i="3"/>
  <c r="M150" i="3"/>
  <c r="K150" i="3"/>
  <c r="K148" i="3"/>
  <c r="K147" i="3"/>
  <c r="K146" i="3"/>
  <c r="K145" i="3"/>
  <c r="K144" i="3"/>
  <c r="K143" i="3"/>
  <c r="R142" i="3"/>
  <c r="M142" i="3"/>
  <c r="K142" i="3"/>
  <c r="K140" i="3"/>
  <c r="K139" i="3"/>
  <c r="K138" i="3"/>
  <c r="K137" i="3"/>
  <c r="K136" i="3"/>
  <c r="K135" i="3"/>
  <c r="R134" i="3"/>
  <c r="M134" i="3"/>
  <c r="K134" i="3"/>
  <c r="K132" i="3"/>
  <c r="K131" i="3"/>
  <c r="K130" i="3"/>
  <c r="K129" i="3"/>
  <c r="K128" i="3"/>
  <c r="K127" i="3"/>
  <c r="R126" i="3"/>
  <c r="M126" i="3"/>
  <c r="K126" i="3"/>
  <c r="K124" i="3"/>
  <c r="K123" i="3"/>
  <c r="K122" i="3"/>
  <c r="K121" i="3"/>
  <c r="K120" i="3"/>
  <c r="K119" i="3"/>
  <c r="R118" i="3"/>
  <c r="M118" i="3"/>
  <c r="K118" i="3"/>
  <c r="K116" i="3"/>
  <c r="K115" i="3"/>
  <c r="K114" i="3"/>
  <c r="K113" i="3"/>
  <c r="K112" i="3"/>
  <c r="K111" i="3"/>
  <c r="R110" i="3"/>
  <c r="M110" i="3"/>
  <c r="K110" i="3"/>
  <c r="K108" i="3"/>
  <c r="K107" i="3"/>
  <c r="K106" i="3"/>
  <c r="K105" i="3"/>
  <c r="K104" i="3"/>
  <c r="K103" i="3"/>
  <c r="R102" i="3"/>
  <c r="M102" i="3"/>
  <c r="K102" i="3"/>
  <c r="K100" i="3"/>
  <c r="K99" i="3"/>
  <c r="K98" i="3"/>
  <c r="K97" i="3"/>
  <c r="K96" i="3"/>
  <c r="K95" i="3"/>
  <c r="R94" i="3"/>
  <c r="M94" i="3"/>
  <c r="K94" i="3"/>
  <c r="K92" i="3"/>
  <c r="K91" i="3"/>
  <c r="K90" i="3"/>
  <c r="K89" i="3"/>
  <c r="K88" i="3"/>
  <c r="K87" i="3"/>
  <c r="R86" i="3"/>
  <c r="M86" i="3"/>
  <c r="K86" i="3"/>
  <c r="K84" i="3"/>
  <c r="K83" i="3"/>
  <c r="K82" i="3"/>
  <c r="K81" i="3"/>
  <c r="K80" i="3"/>
  <c r="K79" i="3"/>
  <c r="R78" i="3"/>
  <c r="M78" i="3"/>
  <c r="K78" i="3"/>
  <c r="K76" i="3"/>
  <c r="K75" i="3"/>
  <c r="K74" i="3"/>
  <c r="K73" i="3"/>
  <c r="K72" i="3"/>
  <c r="K71" i="3"/>
  <c r="R70" i="3"/>
  <c r="M70" i="3"/>
  <c r="K70" i="3"/>
  <c r="K68" i="3"/>
  <c r="K67" i="3"/>
  <c r="K66" i="3"/>
  <c r="K65" i="3"/>
  <c r="K64" i="3"/>
  <c r="K63" i="3"/>
  <c r="R62" i="3"/>
  <c r="M62" i="3"/>
  <c r="K62" i="3"/>
  <c r="K60" i="3"/>
  <c r="K59" i="3"/>
  <c r="K58" i="3"/>
  <c r="K57" i="3"/>
  <c r="K56" i="3"/>
  <c r="K55" i="3"/>
  <c r="R54" i="3"/>
  <c r="M54" i="3"/>
  <c r="K54" i="3"/>
  <c r="K52" i="3"/>
  <c r="K51" i="3"/>
  <c r="K50" i="3"/>
  <c r="K49" i="3"/>
  <c r="K48" i="3"/>
  <c r="K47" i="3"/>
  <c r="R46" i="3"/>
  <c r="M46" i="3"/>
  <c r="K46" i="3"/>
  <c r="K44" i="3"/>
  <c r="K43" i="3"/>
  <c r="K42" i="3"/>
  <c r="K41" i="3"/>
  <c r="K40" i="3"/>
  <c r="K39" i="3"/>
  <c r="R38" i="3"/>
  <c r="M38" i="3"/>
  <c r="K38" i="3"/>
  <c r="K31" i="3"/>
  <c r="K32" i="3"/>
  <c r="K33" i="3"/>
  <c r="K34" i="3"/>
  <c r="K35" i="3"/>
  <c r="K36" i="3"/>
  <c r="K30" i="3"/>
  <c r="F12" i="4"/>
  <c r="F11" i="4"/>
  <c r="M3" i="3" l="1"/>
  <c r="S30"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S29"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S28" i="1"/>
  <c r="Q28" i="1"/>
  <c r="F21" i="2" l="1"/>
  <c r="F26" i="2"/>
  <c r="F30" i="2"/>
  <c r="F23" i="2"/>
  <c r="F17" i="4"/>
  <c r="F16" i="4"/>
  <c r="F10" i="4"/>
  <c r="F9" i="4"/>
  <c r="F19" i="4" s="1"/>
  <c r="R30" i="3"/>
  <c r="G29" i="1"/>
  <c r="R29" i="1" s="1"/>
  <c r="G30" i="1"/>
  <c r="G31" i="1"/>
  <c r="R31" i="1" s="1"/>
  <c r="G32" i="1"/>
  <c r="R32" i="1" s="1"/>
  <c r="G33" i="1"/>
  <c r="R33" i="1" s="1"/>
  <c r="G34" i="1"/>
  <c r="R34" i="1" s="1"/>
  <c r="G35" i="1"/>
  <c r="R35" i="1" s="1"/>
  <c r="G36" i="1"/>
  <c r="R36" i="1" s="1"/>
  <c r="G37" i="1"/>
  <c r="G38" i="1"/>
  <c r="G39" i="1"/>
  <c r="G40" i="1"/>
  <c r="R40" i="1" s="1"/>
  <c r="G41" i="1"/>
  <c r="G42" i="1"/>
  <c r="G43" i="1"/>
  <c r="G44" i="1"/>
  <c r="R44" i="1" s="1"/>
  <c r="G45" i="1"/>
  <c r="G46" i="1"/>
  <c r="G47" i="1"/>
  <c r="G48" i="1"/>
  <c r="R48" i="1" s="1"/>
  <c r="G49" i="1"/>
  <c r="G50" i="1"/>
  <c r="G51" i="1"/>
  <c r="G52" i="1"/>
  <c r="R52" i="1" s="1"/>
  <c r="G53" i="1"/>
  <c r="G54" i="1"/>
  <c r="G55" i="1"/>
  <c r="G56" i="1"/>
  <c r="R56" i="1" s="1"/>
  <c r="G57" i="1"/>
  <c r="G58" i="1"/>
  <c r="G59" i="1"/>
  <c r="G60" i="1"/>
  <c r="R60" i="1" s="1"/>
  <c r="G61" i="1"/>
  <c r="G62" i="1"/>
  <c r="G63" i="1"/>
  <c r="G64" i="1"/>
  <c r="R64" i="1" s="1"/>
  <c r="G65" i="1"/>
  <c r="G66" i="1"/>
  <c r="G67" i="1"/>
  <c r="G68" i="1"/>
  <c r="R68" i="1" s="1"/>
  <c r="G69" i="1"/>
  <c r="G70" i="1"/>
  <c r="G71" i="1"/>
  <c r="G72" i="1"/>
  <c r="R72" i="1" s="1"/>
  <c r="G73" i="1"/>
  <c r="G74" i="1"/>
  <c r="G75" i="1"/>
  <c r="G76" i="1"/>
  <c r="R76" i="1" s="1"/>
  <c r="G77" i="1"/>
  <c r="G78" i="1"/>
  <c r="G79" i="1"/>
  <c r="G80" i="1"/>
  <c r="R80" i="1" s="1"/>
  <c r="G81" i="1"/>
  <c r="G82" i="1"/>
  <c r="G83" i="1"/>
  <c r="G84" i="1"/>
  <c r="R84" i="1" s="1"/>
  <c r="G85" i="1"/>
  <c r="G86" i="1"/>
  <c r="G87" i="1"/>
  <c r="G88" i="1"/>
  <c r="R88" i="1" s="1"/>
  <c r="G89" i="1"/>
  <c r="G90" i="1"/>
  <c r="G91" i="1"/>
  <c r="G92" i="1"/>
  <c r="R92" i="1" s="1"/>
  <c r="G93" i="1"/>
  <c r="G94" i="1"/>
  <c r="G95" i="1"/>
  <c r="G96" i="1"/>
  <c r="R96" i="1" s="1"/>
  <c r="G97" i="1"/>
  <c r="G98" i="1"/>
  <c r="G99" i="1"/>
  <c r="G100" i="1"/>
  <c r="R100" i="1" s="1"/>
  <c r="G101" i="1"/>
  <c r="G102" i="1"/>
  <c r="G103" i="1"/>
  <c r="G104" i="1"/>
  <c r="R104" i="1" s="1"/>
  <c r="G105" i="1"/>
  <c r="G106" i="1"/>
  <c r="G107" i="1"/>
  <c r="G108" i="1"/>
  <c r="R108" i="1" s="1"/>
  <c r="G109" i="1"/>
  <c r="G110" i="1"/>
  <c r="G111" i="1"/>
  <c r="G112" i="1"/>
  <c r="R112" i="1" s="1"/>
  <c r="G113" i="1"/>
  <c r="G114" i="1"/>
  <c r="G115" i="1"/>
  <c r="G116" i="1"/>
  <c r="R116" i="1" s="1"/>
  <c r="G117" i="1"/>
  <c r="G118" i="1"/>
  <c r="G119" i="1"/>
  <c r="G120" i="1"/>
  <c r="R120" i="1" s="1"/>
  <c r="G121" i="1"/>
  <c r="G122" i="1"/>
  <c r="G123" i="1"/>
  <c r="G124" i="1"/>
  <c r="R124" i="1" s="1"/>
  <c r="G125" i="1"/>
  <c r="G126" i="1"/>
  <c r="G127" i="1"/>
  <c r="G128" i="1"/>
  <c r="R128" i="1" s="1"/>
  <c r="G129" i="1"/>
  <c r="G130" i="1"/>
  <c r="G131" i="1"/>
  <c r="G132" i="1"/>
  <c r="R132" i="1" s="1"/>
  <c r="G133" i="1"/>
  <c r="G134" i="1"/>
  <c r="G135" i="1"/>
  <c r="G136" i="1"/>
  <c r="R136" i="1" s="1"/>
  <c r="G137" i="1"/>
  <c r="G138" i="1"/>
  <c r="G139" i="1"/>
  <c r="G140" i="1"/>
  <c r="R140" i="1" s="1"/>
  <c r="G141" i="1"/>
  <c r="G142" i="1"/>
  <c r="G143" i="1"/>
  <c r="G144" i="1"/>
  <c r="R144" i="1" s="1"/>
  <c r="G145" i="1"/>
  <c r="G146" i="1"/>
  <c r="G147" i="1"/>
  <c r="G148" i="1"/>
  <c r="R148" i="1" s="1"/>
  <c r="G149" i="1"/>
  <c r="G150" i="1"/>
  <c r="G151" i="1"/>
  <c r="G152" i="1"/>
  <c r="R152" i="1" s="1"/>
  <c r="G153" i="1"/>
  <c r="G154" i="1"/>
  <c r="G155" i="1"/>
  <c r="G156" i="1"/>
  <c r="R156" i="1" s="1"/>
  <c r="G157" i="1"/>
  <c r="G158" i="1"/>
  <c r="G159" i="1"/>
  <c r="G160" i="1"/>
  <c r="R160" i="1" s="1"/>
  <c r="G161" i="1"/>
  <c r="G162" i="1"/>
  <c r="G163" i="1"/>
  <c r="G164" i="1"/>
  <c r="R164" i="1" s="1"/>
  <c r="G165" i="1"/>
  <c r="G166" i="1"/>
  <c r="G167" i="1"/>
  <c r="G168" i="1"/>
  <c r="R168" i="1" s="1"/>
  <c r="G169" i="1"/>
  <c r="G170" i="1"/>
  <c r="G171" i="1"/>
  <c r="G172" i="1"/>
  <c r="R172" i="1" s="1"/>
  <c r="G173" i="1"/>
  <c r="G174" i="1"/>
  <c r="G175" i="1"/>
  <c r="G176" i="1"/>
  <c r="R176" i="1" s="1"/>
  <c r="G177" i="1"/>
  <c r="G178" i="1"/>
  <c r="G179" i="1"/>
  <c r="G180" i="1"/>
  <c r="R180" i="1" s="1"/>
  <c r="G181" i="1"/>
  <c r="G182" i="1"/>
  <c r="G183" i="1"/>
  <c r="G184" i="1"/>
  <c r="R184" i="1" s="1"/>
  <c r="G185" i="1"/>
  <c r="G186" i="1"/>
  <c r="G187" i="1"/>
  <c r="G188" i="1"/>
  <c r="R188" i="1" s="1"/>
  <c r="G189" i="1"/>
  <c r="G190" i="1"/>
  <c r="G191" i="1"/>
  <c r="G192" i="1"/>
  <c r="R192" i="1" s="1"/>
  <c r="G193" i="1"/>
  <c r="G194" i="1"/>
  <c r="G195" i="1"/>
  <c r="G196" i="1"/>
  <c r="R196" i="1" s="1"/>
  <c r="G197" i="1"/>
  <c r="G198" i="1"/>
  <c r="G199" i="1"/>
  <c r="G200" i="1"/>
  <c r="R200" i="1" s="1"/>
  <c r="G201" i="1"/>
  <c r="G202" i="1"/>
  <c r="G203" i="1"/>
  <c r="G204" i="1"/>
  <c r="R204" i="1" s="1"/>
  <c r="G205" i="1"/>
  <c r="G206" i="1"/>
  <c r="G207" i="1"/>
  <c r="G208" i="1"/>
  <c r="R208" i="1" s="1"/>
  <c r="G28" i="1"/>
  <c r="R28" i="1" s="1"/>
  <c r="P28" i="1" s="1"/>
  <c r="N28" i="1" s="1"/>
  <c r="G27" i="1"/>
  <c r="K28" i="3"/>
  <c r="K27" i="3"/>
  <c r="K26" i="3"/>
  <c r="K25" i="3"/>
  <c r="K24" i="3"/>
  <c r="K23" i="3"/>
  <c r="K22" i="3"/>
  <c r="P208" i="1"/>
  <c r="N208" i="1" s="1"/>
  <c r="P207" i="1"/>
  <c r="N207" i="1" s="1"/>
  <c r="P206" i="1"/>
  <c r="N206" i="1" s="1"/>
  <c r="P205" i="1"/>
  <c r="N205" i="1" s="1"/>
  <c r="P204" i="1"/>
  <c r="N204" i="1" s="1"/>
  <c r="P203" i="1"/>
  <c r="N203" i="1" s="1"/>
  <c r="P202" i="1"/>
  <c r="N202" i="1" s="1"/>
  <c r="P201" i="1"/>
  <c r="N201" i="1" s="1"/>
  <c r="P200" i="1"/>
  <c r="N200" i="1" s="1"/>
  <c r="P199" i="1"/>
  <c r="N199" i="1" s="1"/>
  <c r="P198" i="1"/>
  <c r="N198" i="1" s="1"/>
  <c r="P197" i="1"/>
  <c r="N197" i="1" s="1"/>
  <c r="P196" i="1"/>
  <c r="N196" i="1" s="1"/>
  <c r="P195" i="1"/>
  <c r="N195" i="1" s="1"/>
  <c r="P194" i="1"/>
  <c r="N194" i="1" s="1"/>
  <c r="P193" i="1"/>
  <c r="N193" i="1" s="1"/>
  <c r="P192" i="1"/>
  <c r="N192" i="1" s="1"/>
  <c r="P191" i="1"/>
  <c r="N191" i="1" s="1"/>
  <c r="P190" i="1"/>
  <c r="N190" i="1" s="1"/>
  <c r="P189" i="1"/>
  <c r="N189" i="1" s="1"/>
  <c r="P188" i="1"/>
  <c r="N188" i="1" s="1"/>
  <c r="P187" i="1"/>
  <c r="N187" i="1" s="1"/>
  <c r="P186" i="1"/>
  <c r="N186" i="1" s="1"/>
  <c r="P185" i="1"/>
  <c r="N185" i="1" s="1"/>
  <c r="P184" i="1"/>
  <c r="N184" i="1" s="1"/>
  <c r="P183" i="1"/>
  <c r="N183" i="1" s="1"/>
  <c r="P182" i="1"/>
  <c r="N182" i="1" s="1"/>
  <c r="P181" i="1"/>
  <c r="N181" i="1" s="1"/>
  <c r="P180" i="1"/>
  <c r="N180" i="1" s="1"/>
  <c r="P179" i="1"/>
  <c r="N179" i="1" s="1"/>
  <c r="P178" i="1"/>
  <c r="N178" i="1" s="1"/>
  <c r="P177" i="1"/>
  <c r="N177" i="1" s="1"/>
  <c r="P176" i="1"/>
  <c r="N176" i="1" s="1"/>
  <c r="P175" i="1"/>
  <c r="N175" i="1" s="1"/>
  <c r="P174" i="1"/>
  <c r="N174" i="1" s="1"/>
  <c r="P173" i="1"/>
  <c r="N173" i="1" s="1"/>
  <c r="P172" i="1"/>
  <c r="N172" i="1" s="1"/>
  <c r="P171" i="1"/>
  <c r="N171" i="1" s="1"/>
  <c r="P170" i="1"/>
  <c r="N170" i="1" s="1"/>
  <c r="P169" i="1"/>
  <c r="N169" i="1" s="1"/>
  <c r="P168" i="1"/>
  <c r="N168" i="1" s="1"/>
  <c r="P167" i="1"/>
  <c r="N167" i="1" s="1"/>
  <c r="P166" i="1"/>
  <c r="N166" i="1" s="1"/>
  <c r="P165" i="1"/>
  <c r="N165" i="1" s="1"/>
  <c r="P164" i="1"/>
  <c r="N164" i="1" s="1"/>
  <c r="P163" i="1"/>
  <c r="N163" i="1" s="1"/>
  <c r="P162" i="1"/>
  <c r="N162" i="1" s="1"/>
  <c r="P161" i="1"/>
  <c r="N161" i="1" s="1"/>
  <c r="P160" i="1"/>
  <c r="N160" i="1" s="1"/>
  <c r="P159" i="1"/>
  <c r="N159" i="1" s="1"/>
  <c r="P158" i="1"/>
  <c r="N158" i="1" s="1"/>
  <c r="P157" i="1"/>
  <c r="N157" i="1" s="1"/>
  <c r="P156" i="1"/>
  <c r="N156" i="1" s="1"/>
  <c r="P155" i="1"/>
  <c r="N155" i="1" s="1"/>
  <c r="P154" i="1"/>
  <c r="N154" i="1" s="1"/>
  <c r="P153" i="1"/>
  <c r="N153" i="1" s="1"/>
  <c r="P152" i="1"/>
  <c r="N152" i="1" s="1"/>
  <c r="P151" i="1"/>
  <c r="N151" i="1" s="1"/>
  <c r="P150" i="1"/>
  <c r="N150" i="1" s="1"/>
  <c r="P149" i="1"/>
  <c r="N149" i="1" s="1"/>
  <c r="P148" i="1"/>
  <c r="N148" i="1" s="1"/>
  <c r="P147" i="1"/>
  <c r="N147" i="1" s="1"/>
  <c r="P146" i="1"/>
  <c r="N146" i="1" s="1"/>
  <c r="P145" i="1"/>
  <c r="N145" i="1" s="1"/>
  <c r="P144" i="1"/>
  <c r="N144" i="1" s="1"/>
  <c r="P143" i="1"/>
  <c r="N143" i="1" s="1"/>
  <c r="P142" i="1"/>
  <c r="N142" i="1" s="1"/>
  <c r="P141" i="1"/>
  <c r="N141" i="1" s="1"/>
  <c r="P140" i="1"/>
  <c r="N140" i="1" s="1"/>
  <c r="P139" i="1"/>
  <c r="N139" i="1" s="1"/>
  <c r="P138" i="1"/>
  <c r="N138" i="1" s="1"/>
  <c r="P137" i="1"/>
  <c r="N137" i="1" s="1"/>
  <c r="P136" i="1"/>
  <c r="N136" i="1" s="1"/>
  <c r="P135" i="1"/>
  <c r="N135" i="1" s="1"/>
  <c r="P134" i="1"/>
  <c r="N134" i="1" s="1"/>
  <c r="P133" i="1"/>
  <c r="N133" i="1" s="1"/>
  <c r="P132" i="1"/>
  <c r="N132" i="1" s="1"/>
  <c r="P131" i="1"/>
  <c r="N131" i="1" s="1"/>
  <c r="P130" i="1"/>
  <c r="N130" i="1" s="1"/>
  <c r="P129" i="1"/>
  <c r="N129" i="1" s="1"/>
  <c r="P128" i="1"/>
  <c r="N128" i="1" s="1"/>
  <c r="P127" i="1"/>
  <c r="N127" i="1" s="1"/>
  <c r="P126" i="1"/>
  <c r="N126" i="1" s="1"/>
  <c r="P125" i="1"/>
  <c r="N125" i="1" s="1"/>
  <c r="P124" i="1"/>
  <c r="N124" i="1" s="1"/>
  <c r="P123" i="1"/>
  <c r="N123" i="1" s="1"/>
  <c r="P122" i="1"/>
  <c r="N122" i="1" s="1"/>
  <c r="P121" i="1"/>
  <c r="N121" i="1" s="1"/>
  <c r="P120" i="1"/>
  <c r="N120" i="1" s="1"/>
  <c r="P119" i="1"/>
  <c r="N119" i="1" s="1"/>
  <c r="P118" i="1"/>
  <c r="N118" i="1" s="1"/>
  <c r="P117" i="1"/>
  <c r="N117" i="1" s="1"/>
  <c r="P116" i="1"/>
  <c r="N116" i="1" s="1"/>
  <c r="P115" i="1"/>
  <c r="N115" i="1" s="1"/>
  <c r="P114" i="1"/>
  <c r="N114" i="1" s="1"/>
  <c r="P113" i="1"/>
  <c r="N113" i="1" s="1"/>
  <c r="P112" i="1"/>
  <c r="N112" i="1" s="1"/>
  <c r="P111" i="1"/>
  <c r="N111" i="1" s="1"/>
  <c r="P110" i="1"/>
  <c r="N110" i="1" s="1"/>
  <c r="P109" i="1"/>
  <c r="N109" i="1" s="1"/>
  <c r="P108" i="1"/>
  <c r="N108" i="1" s="1"/>
  <c r="P107" i="1"/>
  <c r="N107" i="1" s="1"/>
  <c r="P106" i="1"/>
  <c r="N106" i="1" s="1"/>
  <c r="P105" i="1"/>
  <c r="N105" i="1" s="1"/>
  <c r="P104" i="1"/>
  <c r="N104" i="1" s="1"/>
  <c r="P103" i="1"/>
  <c r="N103" i="1" s="1"/>
  <c r="P102" i="1"/>
  <c r="N102" i="1" s="1"/>
  <c r="P101" i="1"/>
  <c r="N101" i="1" s="1"/>
  <c r="P100" i="1"/>
  <c r="N100" i="1" s="1"/>
  <c r="P99" i="1"/>
  <c r="N99" i="1" s="1"/>
  <c r="P98" i="1"/>
  <c r="N98" i="1" s="1"/>
  <c r="P97" i="1"/>
  <c r="N97" i="1" s="1"/>
  <c r="P96" i="1"/>
  <c r="N96" i="1" s="1"/>
  <c r="P95" i="1"/>
  <c r="N95" i="1" s="1"/>
  <c r="P94" i="1"/>
  <c r="N94" i="1" s="1"/>
  <c r="P93" i="1"/>
  <c r="N93" i="1" s="1"/>
  <c r="P92" i="1"/>
  <c r="N92" i="1" s="1"/>
  <c r="P91" i="1"/>
  <c r="N91" i="1" s="1"/>
  <c r="P90" i="1"/>
  <c r="N90" i="1" s="1"/>
  <c r="P89" i="1"/>
  <c r="N89" i="1" s="1"/>
  <c r="P88" i="1"/>
  <c r="N88" i="1" s="1"/>
  <c r="P87" i="1"/>
  <c r="N87" i="1" s="1"/>
  <c r="P86" i="1"/>
  <c r="N86" i="1" s="1"/>
  <c r="P85" i="1"/>
  <c r="N85" i="1" s="1"/>
  <c r="P84" i="1"/>
  <c r="N84" i="1" s="1"/>
  <c r="P83" i="1"/>
  <c r="N83" i="1" s="1"/>
  <c r="P82" i="1"/>
  <c r="N82" i="1" s="1"/>
  <c r="P81" i="1"/>
  <c r="N81" i="1" s="1"/>
  <c r="P80" i="1"/>
  <c r="N80" i="1" s="1"/>
  <c r="P79" i="1"/>
  <c r="N79" i="1" s="1"/>
  <c r="P78" i="1"/>
  <c r="N78" i="1" s="1"/>
  <c r="P77" i="1"/>
  <c r="N77" i="1" s="1"/>
  <c r="P76" i="1"/>
  <c r="N76" i="1" s="1"/>
  <c r="P75" i="1"/>
  <c r="N75" i="1" s="1"/>
  <c r="P74" i="1"/>
  <c r="N74" i="1" s="1"/>
  <c r="P73" i="1"/>
  <c r="N73" i="1" s="1"/>
  <c r="P72" i="1"/>
  <c r="N72" i="1" s="1"/>
  <c r="P71" i="1"/>
  <c r="N71" i="1" s="1"/>
  <c r="P70" i="1"/>
  <c r="N70" i="1" s="1"/>
  <c r="P69" i="1"/>
  <c r="N69" i="1" s="1"/>
  <c r="P68" i="1"/>
  <c r="N68" i="1" s="1"/>
  <c r="P67" i="1"/>
  <c r="N67" i="1" s="1"/>
  <c r="P66" i="1"/>
  <c r="N66" i="1" s="1"/>
  <c r="P65" i="1"/>
  <c r="N65" i="1" s="1"/>
  <c r="P64" i="1"/>
  <c r="N64" i="1" s="1"/>
  <c r="P63" i="1"/>
  <c r="N63" i="1" s="1"/>
  <c r="P62" i="1"/>
  <c r="N62" i="1" s="1"/>
  <c r="P61" i="1"/>
  <c r="N61" i="1" s="1"/>
  <c r="P60" i="1"/>
  <c r="N60" i="1" s="1"/>
  <c r="P59" i="1"/>
  <c r="N59" i="1" s="1"/>
  <c r="P58" i="1"/>
  <c r="N58" i="1" s="1"/>
  <c r="P57" i="1"/>
  <c r="N57" i="1" s="1"/>
  <c r="P56" i="1"/>
  <c r="N56" i="1" s="1"/>
  <c r="P55" i="1"/>
  <c r="N55" i="1" s="1"/>
  <c r="P54" i="1"/>
  <c r="N54" i="1" s="1"/>
  <c r="P53" i="1"/>
  <c r="N53" i="1" s="1"/>
  <c r="P52" i="1"/>
  <c r="N52" i="1" s="1"/>
  <c r="P51" i="1"/>
  <c r="N51" i="1" s="1"/>
  <c r="P50" i="1"/>
  <c r="N50" i="1" s="1"/>
  <c r="P49" i="1"/>
  <c r="N49" i="1" s="1"/>
  <c r="P48" i="1"/>
  <c r="N48" i="1" s="1"/>
  <c r="P47" i="1"/>
  <c r="N47" i="1" s="1"/>
  <c r="P46" i="1"/>
  <c r="N46" i="1" s="1"/>
  <c r="P45" i="1"/>
  <c r="N45" i="1" s="1"/>
  <c r="P44" i="1"/>
  <c r="N44" i="1" s="1"/>
  <c r="P43" i="1"/>
  <c r="N43" i="1" s="1"/>
  <c r="P42" i="1"/>
  <c r="N42" i="1" s="1"/>
  <c r="P41" i="1"/>
  <c r="N41" i="1" s="1"/>
  <c r="P40" i="1"/>
  <c r="N40" i="1" s="1"/>
  <c r="P39" i="1"/>
  <c r="N39" i="1" s="1"/>
  <c r="P38" i="1"/>
  <c r="N38" i="1" s="1"/>
  <c r="P37" i="1"/>
  <c r="N37" i="1" s="1"/>
  <c r="P36" i="1"/>
  <c r="N36" i="1" s="1"/>
  <c r="P35" i="1"/>
  <c r="N35" i="1" s="1"/>
  <c r="P34" i="1"/>
  <c r="P33" i="1"/>
  <c r="N33" i="1" s="1"/>
  <c r="P32" i="1"/>
  <c r="P31" i="1"/>
  <c r="N31" i="1" s="1"/>
  <c r="P29" i="1"/>
  <c r="N29" i="1" s="1"/>
  <c r="U28" i="1"/>
  <c r="T28" i="1"/>
  <c r="R205" i="1" l="1"/>
  <c r="A205" i="1"/>
  <c r="R201" i="1"/>
  <c r="A201" i="1"/>
  <c r="R197" i="1"/>
  <c r="A197" i="1"/>
  <c r="R193" i="1"/>
  <c r="A193" i="1"/>
  <c r="R189" i="1"/>
  <c r="A189" i="1"/>
  <c r="R185" i="1"/>
  <c r="A185" i="1"/>
  <c r="R181" i="1"/>
  <c r="A181" i="1"/>
  <c r="R177" i="1"/>
  <c r="A177" i="1"/>
  <c r="R173" i="1"/>
  <c r="A173" i="1"/>
  <c r="R169" i="1"/>
  <c r="A169" i="1"/>
  <c r="R165" i="1"/>
  <c r="A165" i="1"/>
  <c r="R161" i="1"/>
  <c r="A161" i="1"/>
  <c r="R157" i="1"/>
  <c r="A157" i="1"/>
  <c r="R153" i="1"/>
  <c r="A153" i="1"/>
  <c r="R149" i="1"/>
  <c r="A149" i="1"/>
  <c r="R145" i="1"/>
  <c r="A145" i="1"/>
  <c r="R141" i="1"/>
  <c r="A141" i="1"/>
  <c r="R137" i="1"/>
  <c r="A137" i="1"/>
  <c r="R133" i="1"/>
  <c r="A133" i="1"/>
  <c r="R129" i="1"/>
  <c r="A129" i="1"/>
  <c r="R125" i="1"/>
  <c r="A125" i="1"/>
  <c r="R121" i="1"/>
  <c r="A121" i="1"/>
  <c r="R117" i="1"/>
  <c r="A117" i="1"/>
  <c r="R113" i="1"/>
  <c r="A113" i="1"/>
  <c r="R109" i="1"/>
  <c r="A109" i="1"/>
  <c r="R105" i="1"/>
  <c r="A105" i="1"/>
  <c r="R101" i="1"/>
  <c r="A101" i="1"/>
  <c r="R97" i="1"/>
  <c r="A97" i="1"/>
  <c r="R93" i="1"/>
  <c r="A93" i="1"/>
  <c r="R89" i="1"/>
  <c r="A89" i="1"/>
  <c r="R85" i="1"/>
  <c r="A85" i="1"/>
  <c r="R81" i="1"/>
  <c r="A81" i="1"/>
  <c r="R77" i="1"/>
  <c r="A77" i="1"/>
  <c r="R73" i="1"/>
  <c r="A73" i="1"/>
  <c r="R69" i="1"/>
  <c r="A69" i="1"/>
  <c r="R65" i="1"/>
  <c r="A65" i="1"/>
  <c r="R61" i="1"/>
  <c r="A61" i="1"/>
  <c r="R57" i="1"/>
  <c r="A57" i="1"/>
  <c r="R53" i="1"/>
  <c r="A53" i="1"/>
  <c r="R49" i="1"/>
  <c r="A49" i="1"/>
  <c r="R45" i="1"/>
  <c r="A45" i="1"/>
  <c r="R41" i="1"/>
  <c r="A41" i="1"/>
  <c r="A52" i="1"/>
  <c r="A68" i="1"/>
  <c r="A84" i="1"/>
  <c r="A100" i="1"/>
  <c r="A116" i="1"/>
  <c r="A132" i="1"/>
  <c r="A148" i="1"/>
  <c r="A164" i="1"/>
  <c r="A180" i="1"/>
  <c r="A196" i="1"/>
  <c r="A40" i="1"/>
  <c r="A56" i="1"/>
  <c r="A72" i="1"/>
  <c r="A88" i="1"/>
  <c r="A104" i="1"/>
  <c r="A120" i="1"/>
  <c r="A136" i="1"/>
  <c r="A152" i="1"/>
  <c r="A168" i="1"/>
  <c r="A184" i="1"/>
  <c r="A200" i="1"/>
  <c r="R207" i="1"/>
  <c r="A207" i="1"/>
  <c r="R203" i="1"/>
  <c r="A203" i="1"/>
  <c r="R199" i="1"/>
  <c r="A199" i="1"/>
  <c r="R195" i="1"/>
  <c r="A195" i="1"/>
  <c r="R191" i="1"/>
  <c r="A191" i="1"/>
  <c r="R187" i="1"/>
  <c r="A187" i="1"/>
  <c r="R183" i="1"/>
  <c r="A183" i="1"/>
  <c r="R179" i="1"/>
  <c r="A179" i="1"/>
  <c r="R175" i="1"/>
  <c r="A175" i="1"/>
  <c r="R171" i="1"/>
  <c r="A171" i="1"/>
  <c r="R167" i="1"/>
  <c r="A167" i="1"/>
  <c r="R163" i="1"/>
  <c r="A163" i="1"/>
  <c r="R159" i="1"/>
  <c r="A159" i="1"/>
  <c r="R155" i="1"/>
  <c r="A155" i="1"/>
  <c r="R151" i="1"/>
  <c r="A151" i="1"/>
  <c r="R147" i="1"/>
  <c r="A147" i="1"/>
  <c r="R143" i="1"/>
  <c r="A143" i="1"/>
  <c r="R139" i="1"/>
  <c r="A139" i="1"/>
  <c r="R135" i="1"/>
  <c r="A135" i="1"/>
  <c r="R131" i="1"/>
  <c r="A131" i="1"/>
  <c r="R127" i="1"/>
  <c r="A127" i="1"/>
  <c r="R123" i="1"/>
  <c r="A123" i="1"/>
  <c r="R119" i="1"/>
  <c r="A119" i="1"/>
  <c r="R115" i="1"/>
  <c r="A115" i="1"/>
  <c r="R111" i="1"/>
  <c r="A111" i="1"/>
  <c r="R107" i="1"/>
  <c r="A107" i="1"/>
  <c r="R103" i="1"/>
  <c r="A103" i="1"/>
  <c r="R99" i="1"/>
  <c r="A99" i="1"/>
  <c r="R95" i="1"/>
  <c r="A95" i="1"/>
  <c r="R91" i="1"/>
  <c r="A91" i="1"/>
  <c r="R87" i="1"/>
  <c r="A87" i="1"/>
  <c r="R83" i="1"/>
  <c r="A83" i="1"/>
  <c r="R79" i="1"/>
  <c r="A79" i="1"/>
  <c r="R75" i="1"/>
  <c r="A75" i="1"/>
  <c r="R71" i="1"/>
  <c r="A71" i="1"/>
  <c r="R67" i="1"/>
  <c r="A67" i="1"/>
  <c r="R63" i="1"/>
  <c r="A63" i="1"/>
  <c r="R59" i="1"/>
  <c r="A59" i="1"/>
  <c r="R55" i="1"/>
  <c r="A55" i="1"/>
  <c r="R51" i="1"/>
  <c r="A51" i="1"/>
  <c r="R47" i="1"/>
  <c r="A47" i="1"/>
  <c r="R43" i="1"/>
  <c r="A43" i="1"/>
  <c r="R39" i="1"/>
  <c r="A39" i="1"/>
  <c r="A44" i="1"/>
  <c r="A60" i="1"/>
  <c r="A76" i="1"/>
  <c r="A92" i="1"/>
  <c r="A108" i="1"/>
  <c r="A124" i="1"/>
  <c r="A140" i="1"/>
  <c r="A156" i="1"/>
  <c r="A172" i="1"/>
  <c r="A188" i="1"/>
  <c r="A204" i="1"/>
  <c r="R206" i="1"/>
  <c r="A206" i="1"/>
  <c r="R202" i="1"/>
  <c r="A202" i="1"/>
  <c r="R198" i="1"/>
  <c r="A198" i="1"/>
  <c r="R194" i="1"/>
  <c r="A194" i="1"/>
  <c r="R190" i="1"/>
  <c r="A190" i="1"/>
  <c r="R186" i="1"/>
  <c r="A186" i="1"/>
  <c r="R182" i="1"/>
  <c r="A182" i="1"/>
  <c r="R178" i="1"/>
  <c r="A178" i="1"/>
  <c r="R174" i="1"/>
  <c r="A174" i="1"/>
  <c r="R170" i="1"/>
  <c r="A170" i="1"/>
  <c r="R166" i="1"/>
  <c r="A166" i="1"/>
  <c r="R162" i="1"/>
  <c r="A162" i="1"/>
  <c r="R158" i="1"/>
  <c r="A158" i="1"/>
  <c r="R154" i="1"/>
  <c r="A154" i="1"/>
  <c r="R150" i="1"/>
  <c r="A150" i="1"/>
  <c r="R146" i="1"/>
  <c r="A146" i="1"/>
  <c r="R142" i="1"/>
  <c r="A142" i="1"/>
  <c r="R138" i="1"/>
  <c r="A138" i="1"/>
  <c r="R134" i="1"/>
  <c r="A134" i="1"/>
  <c r="R130" i="1"/>
  <c r="A130" i="1"/>
  <c r="R126" i="1"/>
  <c r="A126" i="1"/>
  <c r="R122" i="1"/>
  <c r="A122" i="1"/>
  <c r="R118" i="1"/>
  <c r="A118" i="1"/>
  <c r="R114" i="1"/>
  <c r="A114" i="1"/>
  <c r="R110" i="1"/>
  <c r="A110" i="1"/>
  <c r="R106" i="1"/>
  <c r="A106" i="1"/>
  <c r="R102" i="1"/>
  <c r="A102" i="1"/>
  <c r="R98" i="1"/>
  <c r="A98" i="1"/>
  <c r="R94" i="1"/>
  <c r="A94" i="1"/>
  <c r="R90" i="1"/>
  <c r="A90" i="1"/>
  <c r="R86" i="1"/>
  <c r="A86" i="1"/>
  <c r="R82" i="1"/>
  <c r="A82" i="1"/>
  <c r="R78" i="1"/>
  <c r="A78" i="1"/>
  <c r="R74" i="1"/>
  <c r="A74" i="1"/>
  <c r="R70" i="1"/>
  <c r="A70" i="1"/>
  <c r="R66" i="1"/>
  <c r="A66" i="1"/>
  <c r="R62" i="1"/>
  <c r="A62" i="1"/>
  <c r="R58" i="1"/>
  <c r="A58" i="1"/>
  <c r="R54" i="1"/>
  <c r="A54" i="1"/>
  <c r="R50" i="1"/>
  <c r="A50" i="1"/>
  <c r="R46" i="1"/>
  <c r="A46" i="1"/>
  <c r="R42" i="1"/>
  <c r="A42" i="1"/>
  <c r="R38" i="1"/>
  <c r="A38" i="1"/>
  <c r="A48" i="1"/>
  <c r="A64" i="1"/>
  <c r="A80" i="1"/>
  <c r="A96" i="1"/>
  <c r="A112" i="1"/>
  <c r="A128" i="1"/>
  <c r="A144" i="1"/>
  <c r="A160" i="1"/>
  <c r="A176" i="1"/>
  <c r="A192" i="1"/>
  <c r="A208" i="1"/>
  <c r="R37" i="1"/>
  <c r="A37" i="1"/>
  <c r="R30" i="1"/>
  <c r="P30" i="1" s="1"/>
  <c r="N30" i="1" s="1"/>
  <c r="A36" i="1"/>
  <c r="C20" i="2"/>
  <c r="A35" i="1"/>
  <c r="N32" i="1"/>
  <c r="A31" i="1"/>
  <c r="A34" i="1"/>
  <c r="A28" i="1"/>
  <c r="N34" i="1"/>
  <c r="A29" i="1"/>
  <c r="A32" i="1"/>
  <c r="A33" i="1"/>
  <c r="A30" i="1"/>
  <c r="C21" i="2"/>
  <c r="N1" i="1" l="1"/>
  <c r="C19" i="2" s="1"/>
  <c r="C22" i="2" s="1"/>
</calcChain>
</file>

<file path=xl/sharedStrings.xml><?xml version="1.0" encoding="utf-8"?>
<sst xmlns="http://schemas.openxmlformats.org/spreadsheetml/2006/main" count="998" uniqueCount="216">
  <si>
    <t>氏名</t>
    <rPh sb="0" eb="2">
      <t>シメイ</t>
    </rPh>
    <phoneticPr fontId="5"/>
  </si>
  <si>
    <t>ふりがな
（ひらがな）</t>
    <phoneticPr fontId="5"/>
  </si>
  <si>
    <t>性別</t>
    <rPh sb="0" eb="1">
      <t>セイ</t>
    </rPh>
    <rPh sb="1" eb="2">
      <t>ベツ</t>
    </rPh>
    <phoneticPr fontId="5"/>
  </si>
  <si>
    <t>参加費区分</t>
    <rPh sb="0" eb="3">
      <t>サンカヒ</t>
    </rPh>
    <rPh sb="3" eb="5">
      <t>クブン</t>
    </rPh>
    <phoneticPr fontId="5"/>
  </si>
  <si>
    <t>生年月日</t>
    <rPh sb="0" eb="2">
      <t>セイネン</t>
    </rPh>
    <rPh sb="2" eb="4">
      <t>ガッピ</t>
    </rPh>
    <phoneticPr fontId="5"/>
  </si>
  <si>
    <t>年齢</t>
    <rPh sb="0" eb="2">
      <t>ネンレイ</t>
    </rPh>
    <phoneticPr fontId="5"/>
  </si>
  <si>
    <t>参加クラス</t>
    <rPh sb="0" eb="2">
      <t>サンカ</t>
    </rPh>
    <phoneticPr fontId="5"/>
  </si>
  <si>
    <t>緊急連絡先
（電話番号）</t>
    <rPh sb="0" eb="2">
      <t>キンキュウ</t>
    </rPh>
    <rPh sb="2" eb="5">
      <t>レンラクサキ</t>
    </rPh>
    <rPh sb="7" eb="9">
      <t>デンワ</t>
    </rPh>
    <rPh sb="9" eb="11">
      <t>バンゴウ</t>
    </rPh>
    <phoneticPr fontId="5"/>
  </si>
  <si>
    <t>同左
（続柄）</t>
    <rPh sb="0" eb="2">
      <t>ドウサ</t>
    </rPh>
    <rPh sb="4" eb="6">
      <t>ゾクガラ</t>
    </rPh>
    <phoneticPr fontId="5"/>
  </si>
  <si>
    <r>
      <t>個人合計費用</t>
    </r>
    <r>
      <rPr>
        <sz val="9"/>
        <color theme="0" tint="-0.499984740745262"/>
        <rFont val="ＭＳ Ｐゴシック"/>
        <family val="3"/>
        <charset val="128"/>
      </rPr>
      <t xml:space="preserve">
（自動計算）</t>
    </r>
    <rPh sb="0" eb="2">
      <t>コジン</t>
    </rPh>
    <rPh sb="2" eb="4">
      <t>ゴウケイ</t>
    </rPh>
    <rPh sb="4" eb="6">
      <t>ヒヨウ</t>
    </rPh>
    <rPh sb="8" eb="10">
      <t>ジドウ</t>
    </rPh>
    <rPh sb="10" eb="12">
      <t>ケイサン</t>
    </rPh>
    <phoneticPr fontId="5"/>
  </si>
  <si>
    <t>レース参加費</t>
    <rPh sb="3" eb="6">
      <t>サンカヒ</t>
    </rPh>
    <phoneticPr fontId="5"/>
  </si>
  <si>
    <t>記入例</t>
    <rPh sb="0" eb="2">
      <t>キニュウ</t>
    </rPh>
    <rPh sb="2" eb="3">
      <t>レイ</t>
    </rPh>
    <phoneticPr fontId="5"/>
  </si>
  <si>
    <t>折円　太郎</t>
    <rPh sb="0" eb="1">
      <t>オリ</t>
    </rPh>
    <rPh sb="1" eb="2">
      <t>エン</t>
    </rPh>
    <rPh sb="3" eb="5">
      <t>タロウ</t>
    </rPh>
    <phoneticPr fontId="5"/>
  </si>
  <si>
    <t>おりえん　たろう</t>
    <phoneticPr fontId="5"/>
  </si>
  <si>
    <t>男</t>
    <rPh sb="0" eb="1">
      <t>オトコ</t>
    </rPh>
    <phoneticPr fontId="5"/>
  </si>
  <si>
    <t>ME</t>
    <phoneticPr fontId="5"/>
  </si>
  <si>
    <t>080-1111-3333</t>
    <phoneticPr fontId="5"/>
  </si>
  <si>
    <t>父</t>
    <rPh sb="0" eb="1">
      <t>チチ</t>
    </rPh>
    <phoneticPr fontId="5"/>
  </si>
  <si>
    <t>女</t>
    <rPh sb="0" eb="1">
      <t>オンナ</t>
    </rPh>
    <phoneticPr fontId="5"/>
  </si>
  <si>
    <t>クラス</t>
    <phoneticPr fontId="3"/>
  </si>
  <si>
    <t>一般</t>
    <rPh sb="0" eb="2">
      <t>イッパン</t>
    </rPh>
    <phoneticPr fontId="3"/>
  </si>
  <si>
    <t>大学生</t>
    <rPh sb="0" eb="3">
      <t>ダイガクセイ</t>
    </rPh>
    <phoneticPr fontId="3"/>
  </si>
  <si>
    <t>18歳以下</t>
    <rPh sb="2" eb="5">
      <t>サイイカ</t>
    </rPh>
    <phoneticPr fontId="3"/>
  </si>
  <si>
    <t>女性のみ</t>
    <rPh sb="0" eb="2">
      <t>ジョセイ</t>
    </rPh>
    <phoneticPr fontId="5"/>
  </si>
  <si>
    <t>年齢下限</t>
    <rPh sb="0" eb="2">
      <t>ネンレイ</t>
    </rPh>
    <rPh sb="2" eb="4">
      <t>カゲン</t>
    </rPh>
    <phoneticPr fontId="5"/>
  </si>
  <si>
    <t>年齢上限</t>
    <rPh sb="0" eb="2">
      <t>ネンレイ</t>
    </rPh>
    <rPh sb="2" eb="4">
      <t>ジョウゲン</t>
    </rPh>
    <phoneticPr fontId="5"/>
  </si>
  <si>
    <t>ME</t>
    <phoneticPr fontId="3"/>
  </si>
  <si>
    <t>WE</t>
    <phoneticPr fontId="3"/>
  </si>
  <si>
    <t>クラブ・団体名</t>
    <rPh sb="4" eb="6">
      <t>ダンタイ</t>
    </rPh>
    <rPh sb="6" eb="7">
      <t>メイ</t>
    </rPh>
    <phoneticPr fontId="5"/>
  </si>
  <si>
    <t>申込代表者情報</t>
    <rPh sb="0" eb="2">
      <t>モウシコミ</t>
    </rPh>
    <rPh sb="2" eb="5">
      <t>ダイヒョウシャ</t>
    </rPh>
    <rPh sb="5" eb="7">
      <t>ジョウホウ</t>
    </rPh>
    <phoneticPr fontId="5"/>
  </si>
  <si>
    <t>E-mailアドレス</t>
    <phoneticPr fontId="5"/>
  </si>
  <si>
    <t>携帯電話番号</t>
    <rPh sb="0" eb="2">
      <t>ケイタイ</t>
    </rPh>
    <rPh sb="2" eb="4">
      <t>デンワ</t>
    </rPh>
    <rPh sb="4" eb="6">
      <t>バンゴウ</t>
    </rPh>
    <phoneticPr fontId="5"/>
  </si>
  <si>
    <t>クラブ規定に関する情報</t>
    <rPh sb="3" eb="5">
      <t>キテイ</t>
    </rPh>
    <rPh sb="6" eb="7">
      <t>カン</t>
    </rPh>
    <rPh sb="9" eb="11">
      <t>ジョウホウ</t>
    </rPh>
    <phoneticPr fontId="5"/>
  </si>
  <si>
    <t>所属都道府県協会</t>
    <rPh sb="0" eb="2">
      <t>ショゾク</t>
    </rPh>
    <rPh sb="2" eb="6">
      <t>トドウフケン</t>
    </rPh>
    <rPh sb="6" eb="8">
      <t>キョウカイ</t>
    </rPh>
    <phoneticPr fontId="5"/>
  </si>
  <si>
    <t>協会</t>
    <rPh sb="0" eb="2">
      <t>キョウカイ</t>
    </rPh>
    <phoneticPr fontId="5"/>
  </si>
  <si>
    <r>
      <rPr>
        <b/>
        <sz val="9"/>
        <rFont val="ＭＳ Ｐゴシック"/>
        <family val="3"/>
        <charset val="128"/>
      </rPr>
      <t>その他活動内容</t>
    </r>
    <r>
      <rPr>
        <sz val="9"/>
        <rFont val="ＭＳ Ｐゴシック"/>
        <family val="3"/>
        <charset val="128"/>
      </rPr>
      <t xml:space="preserve">
※都道府県協会に所属していない場合、クラブ規定を満たすための活動内容をこの欄に記載してください。</t>
    </r>
    <rPh sb="2" eb="3">
      <t>タ</t>
    </rPh>
    <rPh sb="3" eb="5">
      <t>カツドウ</t>
    </rPh>
    <rPh sb="5" eb="7">
      <t>ナイヨウ</t>
    </rPh>
    <rPh sb="9" eb="13">
      <t>トドウフケン</t>
    </rPh>
    <rPh sb="13" eb="15">
      <t>キョウカイ</t>
    </rPh>
    <rPh sb="16" eb="18">
      <t>ショゾク</t>
    </rPh>
    <rPh sb="23" eb="25">
      <t>バアイ</t>
    </rPh>
    <phoneticPr fontId="5"/>
  </si>
  <si>
    <t>参加費</t>
    <rPh sb="0" eb="3">
      <t>サンカヒ</t>
    </rPh>
    <phoneticPr fontId="5"/>
  </si>
  <si>
    <t>昨年大会表彰による割引額（※）</t>
    <rPh sb="0" eb="2">
      <t>サクネン</t>
    </rPh>
    <rPh sb="2" eb="4">
      <t>タイカイ</t>
    </rPh>
    <rPh sb="4" eb="6">
      <t>ヒョウショウ</t>
    </rPh>
    <rPh sb="9" eb="12">
      <t>ワリビキガク</t>
    </rPh>
    <phoneticPr fontId="5"/>
  </si>
  <si>
    <t>【参考】昨年大会成績優秀につき割引となるクラブ一覧</t>
    <rPh sb="1" eb="3">
      <t>サンコウ</t>
    </rPh>
    <rPh sb="4" eb="6">
      <t>サクネン</t>
    </rPh>
    <rPh sb="6" eb="8">
      <t>タイカイ</t>
    </rPh>
    <rPh sb="8" eb="10">
      <t>セイセキ</t>
    </rPh>
    <rPh sb="10" eb="12">
      <t>ユウシュウ</t>
    </rPh>
    <rPh sb="15" eb="17">
      <t>ワリビキ</t>
    </rPh>
    <rPh sb="23" eb="25">
      <t>イチラン</t>
    </rPh>
    <phoneticPr fontId="5"/>
  </si>
  <si>
    <t>クラブ名</t>
    <rPh sb="3" eb="4">
      <t>メイ</t>
    </rPh>
    <phoneticPr fontId="5"/>
  </si>
  <si>
    <t>割引額（円）</t>
    <rPh sb="0" eb="3">
      <t>ワリビキガク</t>
    </rPh>
    <rPh sb="4" eb="5">
      <t>エン</t>
    </rPh>
    <phoneticPr fontId="5"/>
  </si>
  <si>
    <t>KOLC</t>
    <phoneticPr fontId="3"/>
  </si>
  <si>
    <t>総決済金額（自動計算）</t>
    <rPh sb="0" eb="1">
      <t>ソウ</t>
    </rPh>
    <rPh sb="1" eb="3">
      <t>ケッサイ</t>
    </rPh>
    <rPh sb="3" eb="5">
      <t>キンガク</t>
    </rPh>
    <phoneticPr fontId="5"/>
  </si>
  <si>
    <t>振込情報</t>
    <rPh sb="0" eb="2">
      <t>フリコミ</t>
    </rPh>
    <rPh sb="2" eb="4">
      <t>ジョウホウ</t>
    </rPh>
    <phoneticPr fontId="5"/>
  </si>
  <si>
    <t>振込者名</t>
    <rPh sb="0" eb="2">
      <t>フリコミ</t>
    </rPh>
    <rPh sb="2" eb="3">
      <t>シャ</t>
    </rPh>
    <rPh sb="3" eb="4">
      <t>メイ</t>
    </rPh>
    <phoneticPr fontId="5"/>
  </si>
  <si>
    <t>振込み日</t>
    <rPh sb="0" eb="2">
      <t>フリコ</t>
    </rPh>
    <rPh sb="3" eb="4">
      <t>ビ</t>
    </rPh>
    <phoneticPr fontId="5"/>
  </si>
  <si>
    <t>計算式などには、万全を期しておりますが、万一不具合など発見されましたら、entry@nishipro.com（西村）まで、至急ご連絡下さい。</t>
    <rPh sb="0" eb="2">
      <t>ケイサン</t>
    </rPh>
    <rPh sb="2" eb="3">
      <t>シキ</t>
    </rPh>
    <rPh sb="8" eb="10">
      <t>バンゼン</t>
    </rPh>
    <rPh sb="11" eb="12">
      <t>キ</t>
    </rPh>
    <rPh sb="20" eb="22">
      <t>マンイチ</t>
    </rPh>
    <rPh sb="22" eb="25">
      <t>フグアイ</t>
    </rPh>
    <rPh sb="27" eb="29">
      <t>ハッケン</t>
    </rPh>
    <rPh sb="55" eb="57">
      <t>ニシムラ</t>
    </rPh>
    <rPh sb="61" eb="63">
      <t>シキュウ</t>
    </rPh>
    <rPh sb="64" eb="66">
      <t>レンラク</t>
    </rPh>
    <rPh sb="66" eb="67">
      <t>クダ</t>
    </rPh>
    <phoneticPr fontId="5"/>
  </si>
  <si>
    <t>備考</t>
    <rPh sb="0" eb="2">
      <t>ビコウ</t>
    </rPh>
    <phoneticPr fontId="5"/>
  </si>
  <si>
    <t>＜チーム情報＞</t>
    <rPh sb="4" eb="6">
      <t>ジョウホウ</t>
    </rPh>
    <phoneticPr fontId="5"/>
  </si>
  <si>
    <t>総合計金額</t>
    <rPh sb="0" eb="1">
      <t>ソウ</t>
    </rPh>
    <rPh sb="1" eb="3">
      <t>ゴウケイ</t>
    </rPh>
    <rPh sb="3" eb="5">
      <t>キンガク</t>
    </rPh>
    <phoneticPr fontId="5"/>
  </si>
  <si>
    <t>クラス</t>
    <phoneticPr fontId="5"/>
  </si>
  <si>
    <t>チーム名
（15文字以内）</t>
    <rPh sb="3" eb="4">
      <t>メイ</t>
    </rPh>
    <rPh sb="8" eb="10">
      <t>モジ</t>
    </rPh>
    <rPh sb="10" eb="12">
      <t>イナイ</t>
    </rPh>
    <phoneticPr fontId="5"/>
  </si>
  <si>
    <t>走順</t>
    <rPh sb="0" eb="1">
      <t>ハシ</t>
    </rPh>
    <rPh sb="1" eb="2">
      <t>ジュン</t>
    </rPh>
    <phoneticPr fontId="5"/>
  </si>
  <si>
    <t>性別</t>
    <rPh sb="0" eb="2">
      <t>セイベツ</t>
    </rPh>
    <phoneticPr fontId="5"/>
  </si>
  <si>
    <t>同左
（続柄）</t>
    <rPh sb="0" eb="1">
      <t>ドウ</t>
    </rPh>
    <rPh sb="1" eb="2">
      <t>ヒダリ</t>
    </rPh>
    <rPh sb="4" eb="6">
      <t>ゾクガラ</t>
    </rPh>
    <phoneticPr fontId="5"/>
  </si>
  <si>
    <t>7人リレー・クラブカップ部門</t>
    <rPh sb="1" eb="2">
      <t>ニン</t>
    </rPh>
    <rPh sb="12" eb="14">
      <t>ブモン</t>
    </rPh>
    <phoneticPr fontId="5"/>
  </si>
  <si>
    <t>折円OLC-A</t>
    <rPh sb="0" eb="1">
      <t>オリ</t>
    </rPh>
    <rPh sb="1" eb="2">
      <t>エン</t>
    </rPh>
    <phoneticPr fontId="5"/>
  </si>
  <si>
    <t>一般</t>
    <rPh sb="0" eb="2">
      <t>イッパン</t>
    </rPh>
    <phoneticPr fontId="5"/>
  </si>
  <si>
    <t>1走</t>
    <rPh sb="1" eb="2">
      <t>ソウ</t>
    </rPh>
    <phoneticPr fontId="5"/>
  </si>
  <si>
    <t>須和 弘人</t>
  </si>
  <si>
    <t>男</t>
    <rPh sb="0" eb="1">
      <t>オトコ</t>
    </rPh>
    <phoneticPr fontId="9"/>
  </si>
  <si>
    <t>090-1111-2222</t>
    <phoneticPr fontId="5"/>
  </si>
  <si>
    <t>2走</t>
    <rPh sb="1" eb="2">
      <t>ソウ</t>
    </rPh>
    <phoneticPr fontId="5"/>
  </si>
  <si>
    <t>高宮 菜穂</t>
    <rPh sb="0" eb="2">
      <t>タカミヤ</t>
    </rPh>
    <rPh sb="3" eb="5">
      <t>ナホ</t>
    </rPh>
    <phoneticPr fontId="9"/>
  </si>
  <si>
    <t>女</t>
    <rPh sb="0" eb="1">
      <t>オンナ</t>
    </rPh>
    <phoneticPr fontId="9"/>
  </si>
  <si>
    <t>3走</t>
    <rPh sb="1" eb="2">
      <t>ソウ</t>
    </rPh>
    <phoneticPr fontId="5"/>
  </si>
  <si>
    <t>萩田 朔</t>
  </si>
  <si>
    <t>080-2222-3333</t>
    <phoneticPr fontId="5"/>
  </si>
  <si>
    <t>母</t>
    <rPh sb="0" eb="1">
      <t>ハハ</t>
    </rPh>
    <phoneticPr fontId="5"/>
  </si>
  <si>
    <t>4走</t>
    <rPh sb="1" eb="2">
      <t>ソウ</t>
    </rPh>
    <phoneticPr fontId="5"/>
  </si>
  <si>
    <t>森 あがた</t>
    <rPh sb="0" eb="1">
      <t>モリ</t>
    </rPh>
    <phoneticPr fontId="9"/>
  </si>
  <si>
    <t>5走</t>
    <rPh sb="1" eb="2">
      <t>ソウ</t>
    </rPh>
    <phoneticPr fontId="5"/>
  </si>
  <si>
    <t>茅野 貴子</t>
  </si>
  <si>
    <t>6走</t>
    <rPh sb="1" eb="2">
      <t>ソウ</t>
    </rPh>
    <phoneticPr fontId="5"/>
  </si>
  <si>
    <t>村坂 あずさ</t>
  </si>
  <si>
    <t>7走</t>
    <rPh sb="1" eb="2">
      <t>ソウ</t>
    </rPh>
    <phoneticPr fontId="5"/>
  </si>
  <si>
    <t>成瀬 翔（補強）</t>
    <rPh sb="5" eb="7">
      <t>ホキョウ</t>
    </rPh>
    <phoneticPr fontId="9"/>
  </si>
  <si>
    <t>1
チ
ー
ム
目</t>
    <rPh sb="8" eb="9">
      <t>メ</t>
    </rPh>
    <phoneticPr fontId="5"/>
  </si>
  <si>
    <t>2
チ
ー
ム
目</t>
    <rPh sb="8" eb="9">
      <t>メ</t>
    </rPh>
    <phoneticPr fontId="5"/>
  </si>
  <si>
    <t>3
チ
ー
ム
目</t>
    <rPh sb="8" eb="9">
      <t>メ</t>
    </rPh>
    <phoneticPr fontId="5"/>
  </si>
  <si>
    <t>4
チ
ー
ム
目</t>
    <rPh sb="8" eb="9">
      <t>メ</t>
    </rPh>
    <phoneticPr fontId="5"/>
  </si>
  <si>
    <t>5
チ
ー
ム
目</t>
    <rPh sb="8" eb="9">
      <t>メ</t>
    </rPh>
    <phoneticPr fontId="5"/>
  </si>
  <si>
    <t>6
チ
ー
ム
目</t>
    <rPh sb="8" eb="9">
      <t>メ</t>
    </rPh>
    <phoneticPr fontId="5"/>
  </si>
  <si>
    <t>7
チ
ー
ム
目</t>
    <rPh sb="8" eb="9">
      <t>メ</t>
    </rPh>
    <phoneticPr fontId="5"/>
  </si>
  <si>
    <t>8
チ
ー
ム
目</t>
    <rPh sb="8" eb="9">
      <t>メ</t>
    </rPh>
    <phoneticPr fontId="5"/>
  </si>
  <si>
    <t>9
チ
ー
ム
目</t>
    <rPh sb="8" eb="9">
      <t>メ</t>
    </rPh>
    <phoneticPr fontId="5"/>
  </si>
  <si>
    <t>10
チ
ー
ム
目</t>
    <rPh sb="9" eb="10">
      <t>メ</t>
    </rPh>
    <phoneticPr fontId="5"/>
  </si>
  <si>
    <t>11
チ
ー
ム
目</t>
    <rPh sb="9" eb="10">
      <t>メ</t>
    </rPh>
    <phoneticPr fontId="5"/>
  </si>
  <si>
    <t>12
チ
ー
ム
目</t>
    <rPh sb="9" eb="10">
      <t>メ</t>
    </rPh>
    <phoneticPr fontId="5"/>
  </si>
  <si>
    <t>13
チ
ー
ム
目</t>
    <rPh sb="9" eb="10">
      <t>メ</t>
    </rPh>
    <phoneticPr fontId="5"/>
  </si>
  <si>
    <t>14
チ
ー
ム
目</t>
    <rPh sb="9" eb="10">
      <t>メ</t>
    </rPh>
    <phoneticPr fontId="5"/>
  </si>
  <si>
    <t>15
チ
ー
ム
目</t>
    <rPh sb="9" eb="10">
      <t>メ</t>
    </rPh>
    <phoneticPr fontId="5"/>
  </si>
  <si>
    <t>16
チ
ー
ム
目</t>
    <rPh sb="9" eb="10">
      <t>メ</t>
    </rPh>
    <phoneticPr fontId="5"/>
  </si>
  <si>
    <t>17
チ
ー
ム
目</t>
    <rPh sb="9" eb="10">
      <t>メ</t>
    </rPh>
    <phoneticPr fontId="5"/>
  </si>
  <si>
    <t>18
チ
ー
ム
目</t>
    <rPh sb="9" eb="10">
      <t>メ</t>
    </rPh>
    <phoneticPr fontId="5"/>
  </si>
  <si>
    <t>19
チ
ー
ム
目</t>
    <rPh sb="9" eb="10">
      <t>メ</t>
    </rPh>
    <phoneticPr fontId="5"/>
  </si>
  <si>
    <t>20
チ
ー
ム
目</t>
    <rPh sb="9" eb="10">
      <t>メ</t>
    </rPh>
    <phoneticPr fontId="5"/>
  </si>
  <si>
    <t>21
チ
ー
ム
目</t>
    <rPh sb="9" eb="10">
      <t>メ</t>
    </rPh>
    <phoneticPr fontId="5"/>
  </si>
  <si>
    <t>22
チ
ー
ム
目</t>
    <rPh sb="9" eb="10">
      <t>メ</t>
    </rPh>
    <phoneticPr fontId="5"/>
  </si>
  <si>
    <t>23
チ
ー
ム
目</t>
    <rPh sb="9" eb="10">
      <t>メ</t>
    </rPh>
    <phoneticPr fontId="5"/>
  </si>
  <si>
    <t>24
チ
ー
ム
目</t>
    <rPh sb="9" eb="10">
      <t>メ</t>
    </rPh>
    <phoneticPr fontId="5"/>
  </si>
  <si>
    <t>25
チ
ー
ム
目</t>
    <rPh sb="9" eb="10">
      <t>メ</t>
    </rPh>
    <phoneticPr fontId="5"/>
  </si>
  <si>
    <t>26
チ
ー
ム
目</t>
    <rPh sb="9" eb="10">
      <t>メ</t>
    </rPh>
    <phoneticPr fontId="5"/>
  </si>
  <si>
    <t>27
チ
ー
ム
目</t>
    <rPh sb="9" eb="10">
      <t>メ</t>
    </rPh>
    <phoneticPr fontId="5"/>
  </si>
  <si>
    <t>28
チ
ー
ム
目</t>
    <rPh sb="9" eb="10">
      <t>メ</t>
    </rPh>
    <phoneticPr fontId="5"/>
  </si>
  <si>
    <t>29
チ
ー
ム
目</t>
    <rPh sb="9" eb="10">
      <t>メ</t>
    </rPh>
    <phoneticPr fontId="5"/>
  </si>
  <si>
    <t>30
チ
ー
ム
目</t>
    <rPh sb="9" eb="10">
      <t>メ</t>
    </rPh>
    <phoneticPr fontId="5"/>
  </si>
  <si>
    <t>31
チ
ー
ム
目</t>
    <rPh sb="9" eb="10">
      <t>メ</t>
    </rPh>
    <phoneticPr fontId="5"/>
  </si>
  <si>
    <t>32
チ
ー
ム
目</t>
    <rPh sb="9" eb="10">
      <t>メ</t>
    </rPh>
    <phoneticPr fontId="5"/>
  </si>
  <si>
    <t>33
チ
ー
ム
目</t>
    <rPh sb="9" eb="10">
      <t>メ</t>
    </rPh>
    <phoneticPr fontId="5"/>
  </si>
  <si>
    <t>34
チ
ー
ム
目</t>
    <rPh sb="9" eb="10">
      <t>メ</t>
    </rPh>
    <phoneticPr fontId="5"/>
  </si>
  <si>
    <t>35
チ
ー
ム
目</t>
    <rPh sb="9" eb="10">
      <t>メ</t>
    </rPh>
    <phoneticPr fontId="5"/>
  </si>
  <si>
    <t>36
チ
ー
ム
目</t>
    <rPh sb="9" eb="10">
      <t>メ</t>
    </rPh>
    <phoneticPr fontId="5"/>
  </si>
  <si>
    <t>37
チ
ー
ム
目</t>
    <rPh sb="9" eb="10">
      <t>メ</t>
    </rPh>
    <phoneticPr fontId="5"/>
  </si>
  <si>
    <t>38
チ
ー
ム
目</t>
    <rPh sb="9" eb="10">
      <t>メ</t>
    </rPh>
    <phoneticPr fontId="5"/>
  </si>
  <si>
    <t>39
チ
ー
ム
目</t>
    <rPh sb="9" eb="10">
      <t>メ</t>
    </rPh>
    <phoneticPr fontId="5"/>
  </si>
  <si>
    <t>40
チ
ー
ム
目</t>
    <rPh sb="9" eb="10">
      <t>メ</t>
    </rPh>
    <phoneticPr fontId="5"/>
  </si>
  <si>
    <t>（土曜）トータスクラブカップミドル</t>
    <rPh sb="1" eb="3">
      <t>ドヨウ</t>
    </rPh>
    <phoneticPr fontId="5"/>
  </si>
  <si>
    <t>（日曜）山川メモリアル　クラブカップ7人リレー2018</t>
    <rPh sb="1" eb="3">
      <t>ニチヨウ</t>
    </rPh>
    <rPh sb="4" eb="6">
      <t>ヤマカワ</t>
    </rPh>
    <rPh sb="19" eb="20">
      <t>ニン</t>
    </rPh>
    <phoneticPr fontId="5"/>
  </si>
  <si>
    <r>
      <rPr>
        <b/>
        <sz val="14"/>
        <rFont val="ＭＳ Ｐゴシック"/>
        <family val="3"/>
        <charset val="128"/>
      </rPr>
      <t>北杜オリエンテーリングフェスティバル2018</t>
    </r>
    <r>
      <rPr>
        <b/>
        <sz val="18"/>
        <rFont val="ＭＳ Ｐゴシック"/>
        <family val="3"/>
        <charset val="128"/>
      </rPr>
      <t xml:space="preserve">
</t>
    </r>
    <r>
      <rPr>
        <b/>
        <sz val="22"/>
        <rFont val="ＭＳ Ｐゴシック"/>
        <family val="3"/>
        <charset val="128"/>
      </rPr>
      <t>申込フォーム (1/3)</t>
    </r>
    <rPh sb="0" eb="2">
      <t>ホクト</t>
    </rPh>
    <rPh sb="23" eb="25">
      <t>モウシコミ</t>
    </rPh>
    <phoneticPr fontId="5"/>
  </si>
  <si>
    <t>※7人リレーのクラブカップ部門またはベテランカップ部門に出場するチームがある場合、
およびトータスミドルのクラブ対抗戦に出場する場合は、以下に記入してください。</t>
    <rPh sb="2" eb="3">
      <t>ニン</t>
    </rPh>
    <rPh sb="13" eb="15">
      <t>ブモン</t>
    </rPh>
    <rPh sb="25" eb="27">
      <t>ブモン</t>
    </rPh>
    <rPh sb="28" eb="30">
      <t>シュツジョウ</t>
    </rPh>
    <rPh sb="38" eb="40">
      <t>バアイ</t>
    </rPh>
    <rPh sb="56" eb="58">
      <t>タイコウ</t>
    </rPh>
    <rPh sb="58" eb="59">
      <t>セン</t>
    </rPh>
    <rPh sb="60" eb="62">
      <t>シュツジョウ</t>
    </rPh>
    <rPh sb="64" eb="66">
      <t>バアイ</t>
    </rPh>
    <phoneticPr fontId="5"/>
  </si>
  <si>
    <t>※：右表を参照のうえ、該当のクラブは割引額を入力してください。</t>
  </si>
  <si>
    <t>マイSIカード番号</t>
    <rPh sb="7" eb="9">
      <t>バンゴウ</t>
    </rPh>
    <phoneticPr fontId="5"/>
  </si>
  <si>
    <t>駐車希望台数</t>
    <rPh sb="0" eb="2">
      <t>チュウシャ</t>
    </rPh>
    <rPh sb="2" eb="4">
      <t>キボウ</t>
    </rPh>
    <rPh sb="4" eb="5">
      <t>ダイ</t>
    </rPh>
    <rPh sb="5" eb="6">
      <t>スウ</t>
    </rPh>
    <phoneticPr fontId="3"/>
  </si>
  <si>
    <t>※事前申込が必要です。</t>
    <rPh sb="1" eb="3">
      <t>ジゼン</t>
    </rPh>
    <rPh sb="3" eb="5">
      <t>モウシコミ</t>
    </rPh>
    <rPh sb="6" eb="8">
      <t>ヒツヨウ</t>
    </rPh>
    <phoneticPr fontId="5"/>
  </si>
  <si>
    <t>エラー判定</t>
    <rPh sb="3" eb="5">
      <t>ハンテイ</t>
    </rPh>
    <phoneticPr fontId="5"/>
  </si>
  <si>
    <t>託児所</t>
    <rPh sb="0" eb="3">
      <t>タクジショ</t>
    </rPh>
    <phoneticPr fontId="5"/>
  </si>
  <si>
    <t>駐車場</t>
    <rPh sb="0" eb="2">
      <t>チュウシャ</t>
    </rPh>
    <rPh sb="2" eb="3">
      <t>ジョウ</t>
    </rPh>
    <phoneticPr fontId="5"/>
  </si>
  <si>
    <t>競技者</t>
    <rPh sb="0" eb="3">
      <t>キョウギシャ</t>
    </rPh>
    <phoneticPr fontId="5"/>
  </si>
  <si>
    <t>保護者氏名</t>
    <rPh sb="0" eb="3">
      <t>ホゴシャ</t>
    </rPh>
    <rPh sb="3" eb="5">
      <t>シメイ</t>
    </rPh>
    <phoneticPr fontId="3"/>
  </si>
  <si>
    <t>MA</t>
    <phoneticPr fontId="3"/>
  </si>
  <si>
    <t>WA</t>
    <phoneticPr fontId="3"/>
  </si>
  <si>
    <t>MS</t>
    <phoneticPr fontId="3"/>
  </si>
  <si>
    <t>WS</t>
    <phoneticPr fontId="3"/>
  </si>
  <si>
    <t>MV</t>
    <phoneticPr fontId="3"/>
  </si>
  <si>
    <t>WV</t>
    <phoneticPr fontId="3"/>
  </si>
  <si>
    <t>MXV</t>
    <phoneticPr fontId="3"/>
  </si>
  <si>
    <t>WXV</t>
    <phoneticPr fontId="3"/>
  </si>
  <si>
    <t>MJ</t>
    <phoneticPr fontId="3"/>
  </si>
  <si>
    <t>WJ</t>
    <phoneticPr fontId="3"/>
  </si>
  <si>
    <t>MXJ</t>
    <phoneticPr fontId="3"/>
  </si>
  <si>
    <t>WXJ</t>
    <phoneticPr fontId="3"/>
  </si>
  <si>
    <t>カードレンタル</t>
    <phoneticPr fontId="5"/>
  </si>
  <si>
    <t>7人リレー・クラブカップ部門</t>
    <rPh sb="1" eb="2">
      <t>ニン</t>
    </rPh>
    <rPh sb="12" eb="14">
      <t>ブモン</t>
    </rPh>
    <phoneticPr fontId="3"/>
  </si>
  <si>
    <t>7人リレー・一般部門</t>
    <rPh sb="1" eb="2">
      <t>ニン</t>
    </rPh>
    <rPh sb="6" eb="8">
      <t>イッパン</t>
    </rPh>
    <rPh sb="8" eb="10">
      <t>ブモン</t>
    </rPh>
    <phoneticPr fontId="3"/>
  </si>
  <si>
    <t>7人リレー・オープン</t>
    <rPh sb="1" eb="2">
      <t>ニン</t>
    </rPh>
    <phoneticPr fontId="3"/>
  </si>
  <si>
    <t>4人リレー・ベテランカップ部門</t>
    <rPh sb="1" eb="2">
      <t>ニン</t>
    </rPh>
    <rPh sb="13" eb="15">
      <t>ブモン</t>
    </rPh>
    <phoneticPr fontId="3"/>
  </si>
  <si>
    <t>4人リレー・一般部門</t>
    <rPh sb="1" eb="2">
      <t>ニン</t>
    </rPh>
    <rPh sb="6" eb="8">
      <t>イッパン</t>
    </rPh>
    <rPh sb="8" eb="10">
      <t>ブモン</t>
    </rPh>
    <phoneticPr fontId="3"/>
  </si>
  <si>
    <t>4人リレー・オープン</t>
    <rPh sb="1" eb="2">
      <t>ニン</t>
    </rPh>
    <phoneticPr fontId="3"/>
  </si>
  <si>
    <t>学生のみ</t>
    <rPh sb="0" eb="2">
      <t>ガクセイ</t>
    </rPh>
    <phoneticPr fontId="3"/>
  </si>
  <si>
    <t>高校生以下のみ</t>
    <rPh sb="0" eb="3">
      <t>コウコウセイ</t>
    </rPh>
    <rPh sb="3" eb="5">
      <t>イカ</t>
    </rPh>
    <phoneticPr fontId="3"/>
  </si>
  <si>
    <t>総合計金額</t>
    <rPh sb="0" eb="1">
      <t>ソウ</t>
    </rPh>
    <rPh sb="1" eb="3">
      <t>ゴウケイ</t>
    </rPh>
    <rPh sb="3" eb="5">
      <t>キンガク</t>
    </rPh>
    <phoneticPr fontId="3"/>
  </si>
  <si>
    <t>参加費区分</t>
    <rPh sb="0" eb="3">
      <t>サンカヒ</t>
    </rPh>
    <rPh sb="3" eb="5">
      <t>クブン</t>
    </rPh>
    <phoneticPr fontId="3"/>
  </si>
  <si>
    <t>キャンプ場宿泊</t>
    <rPh sb="4" eb="5">
      <t>ジョウ</t>
    </rPh>
    <rPh sb="5" eb="7">
      <t>シュクハク</t>
    </rPh>
    <phoneticPr fontId="5"/>
  </si>
  <si>
    <t>宿泊代表者氏名</t>
    <rPh sb="0" eb="2">
      <t>シュクハク</t>
    </rPh>
    <rPh sb="2" eb="5">
      <t>ダイヒョウシャ</t>
    </rPh>
    <rPh sb="5" eb="7">
      <t>シメイ</t>
    </rPh>
    <phoneticPr fontId="3"/>
  </si>
  <si>
    <t>宿泊代表者電話番号</t>
    <rPh sb="0" eb="2">
      <t>シュクハク</t>
    </rPh>
    <rPh sb="2" eb="5">
      <t>ダイヒョウシャ</t>
    </rPh>
    <rPh sb="5" eb="7">
      <t>デンワ</t>
    </rPh>
    <rPh sb="7" eb="9">
      <t>バンゴウ</t>
    </rPh>
    <phoneticPr fontId="3"/>
  </si>
  <si>
    <t>利用プラン</t>
    <rPh sb="0" eb="2">
      <t>リヨウ</t>
    </rPh>
    <phoneticPr fontId="3"/>
  </si>
  <si>
    <t>1人用テント</t>
    <rPh sb="1" eb="3">
      <t>ニンヨウ</t>
    </rPh>
    <phoneticPr fontId="3"/>
  </si>
  <si>
    <t>2～4人用テント</t>
    <rPh sb="3" eb="5">
      <t>ニンヨウ</t>
    </rPh>
    <phoneticPr fontId="3"/>
  </si>
  <si>
    <t>5人用テント</t>
    <rPh sb="1" eb="3">
      <t>ニンヨウ</t>
    </rPh>
    <phoneticPr fontId="3"/>
  </si>
  <si>
    <t>プラン</t>
    <phoneticPr fontId="3"/>
  </si>
  <si>
    <t>数</t>
    <rPh sb="0" eb="1">
      <t>カズ</t>
    </rPh>
    <phoneticPr fontId="3"/>
  </si>
  <si>
    <t>レンタル希望</t>
    <rPh sb="4" eb="6">
      <t>キボウ</t>
    </rPh>
    <phoneticPr fontId="3"/>
  </si>
  <si>
    <t>駐車希望台数</t>
    <rPh sb="0" eb="2">
      <t>チュウシャ</t>
    </rPh>
    <rPh sb="2" eb="4">
      <t>キボウ</t>
    </rPh>
    <rPh sb="4" eb="6">
      <t>ダイスウ</t>
    </rPh>
    <phoneticPr fontId="3"/>
  </si>
  <si>
    <t>3人用テント</t>
    <rPh sb="1" eb="3">
      <t>ニンヨウ</t>
    </rPh>
    <phoneticPr fontId="3"/>
  </si>
  <si>
    <t>単価</t>
    <rPh sb="0" eb="2">
      <t>タンカ</t>
    </rPh>
    <phoneticPr fontId="3"/>
  </si>
  <si>
    <t>合計金額</t>
    <rPh sb="0" eb="2">
      <t>ゴウケイ</t>
    </rPh>
    <rPh sb="2" eb="4">
      <t>キンガク</t>
    </rPh>
    <phoneticPr fontId="3"/>
  </si>
  <si>
    <t>代表者情報</t>
    <rPh sb="0" eb="3">
      <t>ダイヒョウシャ</t>
    </rPh>
    <rPh sb="3" eb="5">
      <t>ジョウホウ</t>
    </rPh>
    <phoneticPr fontId="5"/>
  </si>
  <si>
    <t>種類</t>
    <rPh sb="0" eb="2">
      <t>シュルイ</t>
    </rPh>
    <phoneticPr fontId="3"/>
  </si>
  <si>
    <t>台</t>
    <rPh sb="0" eb="1">
      <t>ダイ</t>
    </rPh>
    <phoneticPr fontId="3"/>
  </si>
  <si>
    <t>トータス</t>
    <phoneticPr fontId="3"/>
  </si>
  <si>
    <t>京葉OLクラブ</t>
    <phoneticPr fontId="3"/>
  </si>
  <si>
    <t>名椙OLC</t>
    <rPh sb="0" eb="1">
      <t>メイ</t>
    </rPh>
    <rPh sb="1" eb="2">
      <t>スギ</t>
    </rPh>
    <phoneticPr fontId="3"/>
  </si>
  <si>
    <t>OLCルーパー</t>
    <phoneticPr fontId="3"/>
  </si>
  <si>
    <t>総合優勝、6位、ファームチャンプ</t>
    <rPh sb="0" eb="2">
      <t>ソウゴウ</t>
    </rPh>
    <rPh sb="2" eb="4">
      <t>ユウショウ</t>
    </rPh>
    <rPh sb="6" eb="7">
      <t>イ</t>
    </rPh>
    <phoneticPr fontId="3"/>
  </si>
  <si>
    <t>準優勝</t>
    <rPh sb="0" eb="3">
      <t>ジュンユウショウ</t>
    </rPh>
    <phoneticPr fontId="3"/>
  </si>
  <si>
    <t>5位、OVER300_1位</t>
    <rPh sb="1" eb="2">
      <t>イ</t>
    </rPh>
    <rPh sb="12" eb="13">
      <t>イ</t>
    </rPh>
    <phoneticPr fontId="3"/>
  </si>
  <si>
    <t>朱雀OK</t>
    <rPh sb="0" eb="2">
      <t>スザク</t>
    </rPh>
    <phoneticPr fontId="3"/>
  </si>
  <si>
    <t>麻布</t>
    <rPh sb="0" eb="2">
      <t>アザブ</t>
    </rPh>
    <phoneticPr fontId="3"/>
  </si>
  <si>
    <t>OVER300_2位</t>
    <rPh sb="9" eb="10">
      <t>イ</t>
    </rPh>
    <phoneticPr fontId="3"/>
  </si>
  <si>
    <t>OVER300_3位</t>
    <rPh sb="9" eb="10">
      <t>イ</t>
    </rPh>
    <phoneticPr fontId="3"/>
  </si>
  <si>
    <t>OLP兵庫</t>
    <rPh sb="3" eb="5">
      <t>ヒョウゴ</t>
    </rPh>
    <phoneticPr fontId="3"/>
  </si>
  <si>
    <t>ES関東クラブ</t>
    <rPh sb="2" eb="4">
      <t>カントウ</t>
    </rPh>
    <phoneticPr fontId="3"/>
  </si>
  <si>
    <t>三河OLC</t>
    <rPh sb="0" eb="2">
      <t>ミカワ</t>
    </rPh>
    <phoneticPr fontId="3"/>
  </si>
  <si>
    <t>OVER340_3位</t>
    <rPh sb="9" eb="10">
      <t>イ</t>
    </rPh>
    <phoneticPr fontId="3"/>
  </si>
  <si>
    <t>OVER340_2位、OVER380_2位</t>
    <rPh sb="9" eb="10">
      <t>イ</t>
    </rPh>
    <rPh sb="20" eb="21">
      <t>イ</t>
    </rPh>
    <phoneticPr fontId="3"/>
  </si>
  <si>
    <t>東京OLクラブ</t>
    <rPh sb="0" eb="2">
      <t>トウキョウ</t>
    </rPh>
    <phoneticPr fontId="3"/>
  </si>
  <si>
    <t>OVER380_3位、OVER420_1位</t>
    <rPh sb="9" eb="10">
      <t>イ</t>
    </rPh>
    <rPh sb="20" eb="21">
      <t>イ</t>
    </rPh>
    <phoneticPr fontId="3"/>
  </si>
  <si>
    <t>入間市OLC</t>
    <rPh sb="0" eb="3">
      <t>イルマシ</t>
    </rPh>
    <phoneticPr fontId="3"/>
  </si>
  <si>
    <t>長岡オリエンテーリングクラブ</t>
    <rPh sb="0" eb="2">
      <t>ナガオカ</t>
    </rPh>
    <phoneticPr fontId="3"/>
  </si>
  <si>
    <t>OVER420_3位</t>
    <rPh sb="9" eb="10">
      <t>イ</t>
    </rPh>
    <phoneticPr fontId="3"/>
  </si>
  <si>
    <t>4位、一般1位</t>
    <rPh sb="1" eb="2">
      <t>イ</t>
    </rPh>
    <rPh sb="3" eb="5">
      <t>イッパン</t>
    </rPh>
    <rPh sb="6" eb="7">
      <t>イ</t>
    </rPh>
    <phoneticPr fontId="3"/>
  </si>
  <si>
    <t>3位、ベテラン優勝</t>
    <rPh sb="1" eb="2">
      <t>イ</t>
    </rPh>
    <rPh sb="7" eb="9">
      <t>ユウショウ</t>
    </rPh>
    <phoneticPr fontId="3"/>
  </si>
  <si>
    <t>OVER420_2位、OVER460_1位、ベテラン準優勝</t>
    <rPh sb="9" eb="10">
      <t>イ</t>
    </rPh>
    <rPh sb="20" eb="21">
      <t>イ</t>
    </rPh>
    <rPh sb="26" eb="29">
      <t>ジュンユウショウ</t>
    </rPh>
    <phoneticPr fontId="3"/>
  </si>
  <si>
    <t>OVER340_1位、OVER380_1位、ベテラン3位</t>
    <rPh sb="9" eb="10">
      <t>イ</t>
    </rPh>
    <rPh sb="20" eb="21">
      <t>イ</t>
    </rPh>
    <rPh sb="27" eb="28">
      <t>イ</t>
    </rPh>
    <phoneticPr fontId="3"/>
  </si>
  <si>
    <t>参加費</t>
    <rPh sb="0" eb="2">
      <t>サンカ</t>
    </rPh>
    <rPh sb="2" eb="3">
      <t>ヒ</t>
    </rPh>
    <phoneticPr fontId="5"/>
  </si>
  <si>
    <t>総合計金額</t>
    <rPh sb="0" eb="1">
      <t>ソウ</t>
    </rPh>
    <rPh sb="1" eb="3">
      <t>ゴウケイ</t>
    </rPh>
    <rPh sb="3" eb="5">
      <t>キンガク</t>
    </rPh>
    <phoneticPr fontId="3"/>
  </si>
  <si>
    <t>土曜トータスミドル</t>
    <rPh sb="0" eb="2">
      <t>ドヨウ</t>
    </rPh>
    <phoneticPr fontId="5"/>
  </si>
  <si>
    <t>日曜7人リレー</t>
    <rPh sb="0" eb="2">
      <t>ニチヨウ</t>
    </rPh>
    <rPh sb="3" eb="4">
      <t>ニン</t>
    </rPh>
    <phoneticPr fontId="5"/>
  </si>
  <si>
    <t>-</t>
    <phoneticPr fontId="3"/>
  </si>
  <si>
    <t>○</t>
    <phoneticPr fontId="3"/>
  </si>
  <si>
    <t>一般・高校生以下</t>
    <rPh sb="0" eb="2">
      <t>イッパン</t>
    </rPh>
    <rPh sb="3" eb="6">
      <t>コウコウセイ</t>
    </rPh>
    <rPh sb="6" eb="8">
      <t>イカ</t>
    </rPh>
    <phoneticPr fontId="5"/>
  </si>
  <si>
    <t>お子様の氏名（ひらがな）</t>
    <rPh sb="1" eb="3">
      <t>コサマ</t>
    </rPh>
    <rPh sb="4" eb="6">
      <t>シメイ</t>
    </rPh>
    <phoneticPr fontId="5"/>
  </si>
  <si>
    <t>年齢上限</t>
    <rPh sb="0" eb="2">
      <t>ネンレイ</t>
    </rPh>
    <rPh sb="2" eb="4">
      <t>ジョウゲン</t>
    </rPh>
    <phoneticPr fontId="3"/>
  </si>
  <si>
    <t>年齢下限</t>
    <rPh sb="0" eb="2">
      <t>ネンレイ</t>
    </rPh>
    <rPh sb="2" eb="4">
      <t>カゲン</t>
    </rPh>
    <phoneticPr fontId="3"/>
  </si>
  <si>
    <t>女子のみ</t>
    <rPh sb="0" eb="2">
      <t>ジョシ</t>
    </rPh>
    <phoneticPr fontId="3"/>
  </si>
  <si>
    <r>
      <t>備考</t>
    </r>
    <r>
      <rPr>
        <sz val="9"/>
        <rFont val="ＭＳ Ｐゴシック"/>
        <family val="3"/>
        <charset val="128"/>
      </rPr>
      <t xml:space="preserve">
</t>
    </r>
    <r>
      <rPr>
        <b/>
        <sz val="9"/>
        <rFont val="ＭＳ Ｐゴシック"/>
        <family val="3"/>
        <charset val="128"/>
      </rPr>
      <t>※1シート目に記入したクラブ・団体名と異なる所属の選手が居る場合はこの欄に明記してください</t>
    </r>
    <r>
      <rPr>
        <b/>
        <sz val="9"/>
        <color rgb="FFFF0000"/>
        <rFont val="ＭＳ Ｐゴシック"/>
        <family val="3"/>
        <charset val="128"/>
      </rPr>
      <t>（大学のOBOG含む）</t>
    </r>
    <rPh sb="0" eb="2">
      <t>ビコウ</t>
    </rPh>
    <rPh sb="8" eb="9">
      <t>メ</t>
    </rPh>
    <rPh sb="10" eb="12">
      <t>キニュウ</t>
    </rPh>
    <rPh sb="18" eb="20">
      <t>ダンタイ</t>
    </rPh>
    <rPh sb="20" eb="21">
      <t>メイ</t>
    </rPh>
    <rPh sb="22" eb="23">
      <t>コト</t>
    </rPh>
    <rPh sb="25" eb="27">
      <t>ショゾク</t>
    </rPh>
    <rPh sb="28" eb="30">
      <t>センシュ</t>
    </rPh>
    <rPh sb="31" eb="32">
      <t>イ</t>
    </rPh>
    <rPh sb="33" eb="35">
      <t>バアイ</t>
    </rPh>
    <rPh sb="38" eb="39">
      <t>ラン</t>
    </rPh>
    <rPh sb="40" eb="42">
      <t>メイキ</t>
    </rPh>
    <rPh sb="49" eb="51">
      <t>ダイガク</t>
    </rPh>
    <rPh sb="56" eb="57">
      <t>フク</t>
    </rPh>
    <phoneticPr fontId="5"/>
  </si>
  <si>
    <t>タープ</t>
    <phoneticPr fontId="3"/>
  </si>
  <si>
    <t>クラブ加入後
1年以内</t>
    <rPh sb="3" eb="5">
      <t>カニュウ</t>
    </rPh>
    <rPh sb="5" eb="6">
      <t>ゴ</t>
    </rPh>
    <rPh sb="8" eb="9">
      <t>ネン</t>
    </rPh>
    <rPh sb="9" eb="11">
      <t>イナイ</t>
    </rPh>
    <phoneticPr fontId="5"/>
  </si>
  <si>
    <t>大学生・大学院生</t>
    <rPh sb="0" eb="3">
      <t>ダイガクセイ</t>
    </rPh>
    <rPh sb="4" eb="6">
      <t>ダイガク</t>
    </rPh>
    <rPh sb="6" eb="8">
      <t>インセイ</t>
    </rPh>
    <phoneticPr fontId="5"/>
  </si>
  <si>
    <r>
      <rPr>
        <b/>
        <sz val="9"/>
        <rFont val="ＭＳ Ｐゴシック"/>
        <family val="3"/>
        <charset val="128"/>
      </rPr>
      <t>※【大学OBOGなど、クラブ・団体名と異なる所属の選手を併せて申し込む場合】</t>
    </r>
    <r>
      <rPr>
        <sz val="9"/>
        <rFont val="ＭＳ Ｐゴシック"/>
        <family val="3"/>
        <charset val="128"/>
      </rPr>
      <t xml:space="preserve">
土曜トータスミドル：　</t>
    </r>
    <r>
      <rPr>
        <b/>
        <sz val="9"/>
        <color rgb="FFFF0000"/>
        <rFont val="ＭＳ Ｐゴシック"/>
        <family val="3"/>
        <charset val="128"/>
      </rPr>
      <t>当該選手の備考欄に所属を明記</t>
    </r>
    <r>
      <rPr>
        <sz val="9"/>
        <rFont val="ＭＳ Ｐゴシック"/>
        <family val="3"/>
        <charset val="128"/>
      </rPr>
      <t>してください（クラブ対抗戦の集計のため）
日曜7人リレー：　オープンチーム以外はクラブ外の選手数・性別に制限があります。当該</t>
    </r>
    <r>
      <rPr>
        <b/>
        <sz val="9"/>
        <color rgb="FFFF0000"/>
        <rFont val="ＭＳ Ｐゴシック"/>
        <family val="3"/>
        <charset val="128"/>
      </rPr>
      <t>選手名の末尾に「（補強）」と明記</t>
    </r>
    <r>
      <rPr>
        <sz val="9"/>
        <rFont val="ＭＳ Ｐゴシック"/>
        <family val="3"/>
        <charset val="128"/>
      </rPr>
      <t>してください。</t>
    </r>
    <rPh sb="2" eb="4">
      <t>ダイガク</t>
    </rPh>
    <rPh sb="28" eb="29">
      <t>アワ</t>
    </rPh>
    <rPh sb="31" eb="32">
      <t>モウ</t>
    </rPh>
    <rPh sb="33" eb="34">
      <t>コ</t>
    </rPh>
    <rPh sb="35" eb="37">
      <t>バアイ</t>
    </rPh>
    <rPh sb="39" eb="41">
      <t>ドヨウ</t>
    </rPh>
    <rPh sb="50" eb="52">
      <t>トウガイ</t>
    </rPh>
    <rPh sb="52" eb="54">
      <t>センシュ</t>
    </rPh>
    <rPh sb="55" eb="57">
      <t>ビコウ</t>
    </rPh>
    <rPh sb="57" eb="58">
      <t>ラン</t>
    </rPh>
    <rPh sb="59" eb="61">
      <t>ショゾク</t>
    </rPh>
    <rPh sb="62" eb="64">
      <t>メイキ</t>
    </rPh>
    <rPh sb="74" eb="76">
      <t>タイコウ</t>
    </rPh>
    <rPh sb="76" eb="77">
      <t>セン</t>
    </rPh>
    <rPh sb="78" eb="80">
      <t>シュウケイ</t>
    </rPh>
    <rPh sb="85" eb="87">
      <t>ニチヨウ</t>
    </rPh>
    <rPh sb="88" eb="89">
      <t>ニン</t>
    </rPh>
    <rPh sb="101" eb="103">
      <t>イガイ</t>
    </rPh>
    <rPh sb="107" eb="108">
      <t>ガイ</t>
    </rPh>
    <rPh sb="109" eb="111">
      <t>センシュ</t>
    </rPh>
    <rPh sb="111" eb="112">
      <t>スウ</t>
    </rPh>
    <rPh sb="113" eb="115">
      <t>セイベツ</t>
    </rPh>
    <rPh sb="116" eb="118">
      <t>セイゲン</t>
    </rPh>
    <rPh sb="124" eb="126">
      <t>トウガイ</t>
    </rPh>
    <rPh sb="126" eb="128">
      <t>センシュ</t>
    </rPh>
    <rPh sb="128" eb="129">
      <t>メイ</t>
    </rPh>
    <rPh sb="130" eb="132">
      <t>マツビ</t>
    </rPh>
    <rPh sb="135" eb="137">
      <t>ホキョウ</t>
    </rPh>
    <rPh sb="140" eb="142">
      <t>メイキ</t>
    </rPh>
    <phoneticPr fontId="3"/>
  </si>
  <si>
    <t>クラブ・団体名※
(略称で12文字以内)</t>
    <rPh sb="4" eb="6">
      <t>ダンタイ</t>
    </rPh>
    <rPh sb="6" eb="7">
      <t>メイ</t>
    </rPh>
    <rPh sb="10" eb="12">
      <t>リャクショウ</t>
    </rPh>
    <rPh sb="15" eb="17">
      <t>モジ</t>
    </rPh>
    <rPh sb="17" eb="19">
      <t>イナイ</t>
    </rPh>
    <phoneticPr fontId="5"/>
  </si>
  <si>
    <t>台</t>
    <rPh sb="0" eb="1">
      <t>ダイ</t>
    </rPh>
    <phoneticPr fontId="3"/>
  </si>
  <si>
    <t>5人以上大型テント</t>
    <rPh sb="4" eb="6">
      <t>オオガタ</t>
    </rPh>
    <phoneticPr fontId="3"/>
  </si>
  <si>
    <t>キャンプサイト宿泊</t>
    <rPh sb="7" eb="9">
      <t>シュクハク</t>
    </rPh>
    <phoneticPr fontId="5"/>
  </si>
  <si>
    <r>
      <t>※事前申込が必要です。
※キャンプサイト宿泊利用者分は除いて</t>
    </r>
    <r>
      <rPr>
        <sz val="11"/>
        <color theme="1"/>
        <rFont val="ＭＳ Ｐゴシック"/>
        <family val="3"/>
        <charset val="128"/>
        <scheme val="minor"/>
      </rPr>
      <t>記入してください。
※7人リレー1チームあたり2台、4人リレー1チームあたり1台は確保できる見通しですが、それ以上は難しいです。相乗りのご協力をよろしくお願いいたします。</t>
    </r>
    <rPh sb="1" eb="3">
      <t>ジゼン</t>
    </rPh>
    <rPh sb="3" eb="5">
      <t>モウシコミ</t>
    </rPh>
    <rPh sb="6" eb="8">
      <t>ヒツヨウ</t>
    </rPh>
    <rPh sb="20" eb="22">
      <t>シュクハク</t>
    </rPh>
    <rPh sb="22" eb="24">
      <t>リヨウ</t>
    </rPh>
    <rPh sb="24" eb="25">
      <t>シャ</t>
    </rPh>
    <rPh sb="25" eb="26">
      <t>ブン</t>
    </rPh>
    <rPh sb="27" eb="28">
      <t>ノゾ</t>
    </rPh>
    <rPh sb="30" eb="32">
      <t>キニュウ</t>
    </rPh>
    <rPh sb="42" eb="43">
      <t>ニン</t>
    </rPh>
    <rPh sb="54" eb="55">
      <t>ダイ</t>
    </rPh>
    <rPh sb="57" eb="58">
      <t>ニン</t>
    </rPh>
    <rPh sb="69" eb="70">
      <t>ダイ</t>
    </rPh>
    <rPh sb="71" eb="73">
      <t>カクホ</t>
    </rPh>
    <rPh sb="76" eb="78">
      <t>ミトオ</t>
    </rPh>
    <rPh sb="85" eb="87">
      <t>イジョウ</t>
    </rPh>
    <rPh sb="88" eb="89">
      <t>ムズカ</t>
    </rPh>
    <rPh sb="94" eb="96">
      <t>アイノ</t>
    </rPh>
    <rPh sb="99" eb="101">
      <t>キョウリョク</t>
    </rPh>
    <rPh sb="107" eb="108">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</si>
</sst>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42" formatCode="_ &quot;¥&quot;* #,##0_ ;_ &quot;¥&quot;* \-#,##0_ ;_ &quot;¥&quot;* &quot;-&quot;_ ;_ @_ "/>
    <numFmt numFmtId="176" formatCode="yyyy/m/d;@"/>
    <numFmt numFmtId="177" formatCode="0&quot;部&quot;"/>
  </numFmts>
  <fonts count="41" x14ac:knownFonts="1">
    <font>
      <sz val="11"/>
      <color theme="1"/>
      <name val="ＭＳ Ｐゴシック"/>
      <family val="2"/>
      <charset val="128"/>
      <scheme val="minor"/>
    </font>
    <font>
      <sz val="11"/>
      <color theme="1"/>
      <name val="ＭＳ Ｐゴシック"/>
      <family val="2"/>
      <charset val="128"/>
      <scheme val="minor"/>
    </font>
    <font>
      <sz val="18"/>
      <name val="ＭＳ Ｐゴシック"/>
      <family val="3"/>
      <charset val="128"/>
    </font>
    <font>
      <sz val="6"/>
      <name val="ＭＳ Ｐゴシック"/>
      <family val="2"/>
      <charset val="128"/>
      <scheme val="minor"/>
    </font>
    <font>
      <b/>
      <sz val="18"/>
      <name val="ＭＳ Ｐゴシック"/>
      <family val="3"/>
      <charset val="128"/>
    </font>
    <font>
      <sz val="6"/>
      <name val="ＭＳ Ｐゴシック"/>
      <family val="3"/>
      <charset val="128"/>
    </font>
    <font>
      <sz val="18"/>
      <color theme="0" tint="-0.499984740745262"/>
      <name val="ＭＳ Ｐゴシック"/>
      <family val="3"/>
      <charset val="128"/>
    </font>
    <font>
      <b/>
      <u/>
      <sz val="14"/>
      <name val="ＭＳ Ｐゴシック"/>
      <family val="3"/>
      <charset val="128"/>
    </font>
    <font>
      <b/>
      <u/>
      <sz val="14"/>
      <color theme="0" tint="-0.499984740745262"/>
      <name val="ＭＳ Ｐゴシック"/>
      <family val="3"/>
      <charset val="128"/>
    </font>
    <font>
      <sz val="11"/>
      <name val="ＭＳ Ｐゴシック"/>
      <family val="3"/>
      <charset val="128"/>
    </font>
    <font>
      <b/>
      <sz val="9"/>
      <name val="ＭＳ Ｐゴシック"/>
      <family val="3"/>
      <charset val="128"/>
    </font>
    <font>
      <sz val="9"/>
      <color theme="1"/>
      <name val="ＭＳ Ｐゴシック"/>
      <family val="3"/>
      <charset val="128"/>
    </font>
    <font>
      <sz val="9"/>
      <name val="ＭＳ Ｐゴシック"/>
      <family val="3"/>
      <charset val="128"/>
    </font>
    <font>
      <b/>
      <u/>
      <sz val="9"/>
      <color indexed="48"/>
      <name val="ＭＳ Ｐゴシック"/>
      <family val="3"/>
      <charset val="128"/>
    </font>
    <font>
      <sz val="9"/>
      <color theme="0" tint="-0.499984740745262"/>
      <name val="ＭＳ Ｐゴシック"/>
      <family val="3"/>
      <charset val="128"/>
    </font>
    <font>
      <b/>
      <sz val="9"/>
      <color theme="0" tint="-0.499984740745262"/>
      <name val="ＭＳ Ｐゴシック"/>
      <family val="3"/>
      <charset val="128"/>
    </font>
    <font>
      <sz val="9"/>
      <color indexed="55"/>
      <name val="ＭＳ Ｐゴシック"/>
      <family val="3"/>
      <charset val="128"/>
    </font>
    <font>
      <sz val="9"/>
      <color rgb="FFFF0000"/>
      <name val="ＭＳ Ｐゴシック"/>
      <family val="3"/>
      <charset val="128"/>
    </font>
    <font>
      <b/>
      <sz val="9"/>
      <color rgb="FFFF0000"/>
      <name val="ＭＳ Ｐゴシック"/>
      <family val="3"/>
      <charset val="128"/>
    </font>
    <font>
      <b/>
      <sz val="11"/>
      <color theme="1"/>
      <name val="ＭＳ Ｐゴシック"/>
      <family val="3"/>
      <charset val="128"/>
      <scheme val="minor"/>
    </font>
    <font>
      <b/>
      <sz val="14"/>
      <name val="ＭＳ Ｐゴシック"/>
      <family val="3"/>
      <charset val="128"/>
    </font>
    <font>
      <b/>
      <sz val="22"/>
      <name val="ＭＳ Ｐゴシック"/>
      <family val="3"/>
      <charset val="128"/>
    </font>
    <font>
      <b/>
      <u/>
      <sz val="12"/>
      <name val="ＭＳ Ｐゴシック"/>
      <family val="3"/>
      <charset val="128"/>
    </font>
    <font>
      <u/>
      <sz val="9"/>
      <name val="ＭＳ Ｐゴシック"/>
      <family val="3"/>
      <charset val="128"/>
    </font>
    <font>
      <u/>
      <sz val="11"/>
      <color indexed="12"/>
      <name val="ＭＳ Ｐゴシック"/>
      <family val="3"/>
      <charset val="128"/>
    </font>
    <font>
      <u/>
      <sz val="12"/>
      <name val="ＭＳ Ｐゴシック"/>
      <family val="3"/>
      <charset val="128"/>
    </font>
    <font>
      <sz val="14"/>
      <name val="ＭＳ Ｐゴシック"/>
      <family val="3"/>
      <charset val="128"/>
    </font>
    <font>
      <sz val="12"/>
      <name val="ＭＳ Ｐゴシック"/>
      <family val="3"/>
      <charset val="128"/>
    </font>
    <font>
      <u/>
      <sz val="9"/>
      <color indexed="10"/>
      <name val="ＭＳ Ｐゴシック"/>
      <family val="3"/>
      <charset val="128"/>
    </font>
    <font>
      <b/>
      <sz val="12"/>
      <color theme="1"/>
      <name val="ＭＳ Ｐゴシック"/>
      <family val="3"/>
      <charset val="128"/>
    </font>
    <font>
      <sz val="8"/>
      <color indexed="10"/>
      <name val="ＭＳ Ｐゴシック"/>
      <family val="3"/>
      <charset val="128"/>
    </font>
    <font>
      <sz val="8"/>
      <color rgb="FF0070C0"/>
      <name val="ＭＳ Ｐゴシック"/>
      <family val="3"/>
      <charset val="128"/>
    </font>
    <font>
      <sz val="7"/>
      <name val="ＭＳ Ｐゴシック"/>
      <family val="3"/>
      <charset val="128"/>
    </font>
    <font>
      <sz val="8"/>
      <name val="ＭＳ Ｐゴシック"/>
      <family val="3"/>
      <charset val="128"/>
    </font>
    <font>
      <b/>
      <sz val="9"/>
      <color theme="0"/>
      <name val="ＭＳ Ｐゴシック"/>
      <family val="3"/>
      <charset val="128"/>
    </font>
    <font>
      <sz val="9"/>
      <color indexed="8"/>
      <name val="ＭＳ Ｐゴシック"/>
      <family val="3"/>
      <charset val="128"/>
    </font>
    <font>
      <sz val="11"/>
      <color theme="1"/>
      <name val="ＭＳ Ｐゴシック"/>
      <family val="3"/>
      <charset val="128"/>
      <scheme val="minor"/>
    </font>
    <font>
      <b/>
      <u/>
      <sz val="14"/>
      <color theme="1"/>
      <name val="ＭＳ Ｐゴシック"/>
      <family val="3"/>
      <charset val="128"/>
      <scheme val="minor"/>
    </font>
    <font>
      <sz val="15"/>
      <name val="ＭＳ Ｐゴシック"/>
      <family val="3"/>
      <charset val="128"/>
    </font>
    <font>
      <sz val="9"/>
      <color theme="1"/>
      <name val="ＭＳ Ｐゴシック"/>
      <family val="3"/>
      <charset val="128"/>
      <scheme val="minor"/>
    </font>
    <font>
      <sz val="11"/>
      <color theme="1"/>
      <name val="ＭＳ Ｐ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34998626667073579"/>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4" fillId="0" borderId="0" applyNumberFormat="0" applyFill="0" applyBorder="0" applyAlignment="0" applyProtection="0">
      <alignment vertical="top"/>
      <protection locked="0"/>
    </xf>
  </cellStyleXfs>
  <cellXfs count="267">
    <xf numFmtId="0" fontId="0" fillId="0" borderId="0" xfId="0">
      <alignment vertical="center"/>
    </xf>
    <xf numFmtId="0" fontId="2" fillId="2" borderId="0" xfId="0" applyFont="1" applyFill="1" applyAlignment="1" applyProtection="1">
      <alignment horizontal="left" vertical="center"/>
    </xf>
    <xf numFmtId="0" fontId="4" fillId="2" borderId="0" xfId="0" applyFont="1" applyFill="1" applyAlignment="1" applyProtection="1">
      <alignment horizontal="left" vertical="center"/>
    </xf>
    <xf numFmtId="176" fontId="2" fillId="2" borderId="0" xfId="0" applyNumberFormat="1" applyFont="1" applyFill="1" applyAlignment="1" applyProtection="1">
      <alignment horizontal="left" vertical="center"/>
    </xf>
    <xf numFmtId="0" fontId="6" fillId="2" borderId="0" xfId="0" applyFont="1" applyFill="1" applyAlignment="1" applyProtection="1">
      <alignment horizontal="left" vertical="center"/>
    </xf>
    <xf numFmtId="0" fontId="7" fillId="2" borderId="0" xfId="0" applyFont="1" applyFill="1" applyAlignment="1" applyProtection="1">
      <alignment horizontal="left" vertical="center"/>
    </xf>
    <xf numFmtId="176" fontId="7" fillId="2" borderId="0" xfId="0" applyNumberFormat="1" applyFont="1" applyFill="1" applyAlignment="1" applyProtection="1">
      <alignment horizontal="left" vertical="center"/>
    </xf>
    <xf numFmtId="0" fontId="8" fillId="2" borderId="0" xfId="0" applyFont="1" applyFill="1" applyAlignment="1" applyProtection="1">
      <alignment horizontal="left" vertical="center"/>
    </xf>
    <xf numFmtId="0" fontId="0" fillId="2" borderId="0" xfId="0" applyFont="1" applyFill="1" applyAlignment="1" applyProtection="1">
      <alignment horizontal="left" vertical="center"/>
    </xf>
    <xf numFmtId="176" fontId="0" fillId="2" borderId="0" xfId="0" applyNumberFormat="1" applyFont="1" applyFill="1" applyAlignment="1" applyProtection="1">
      <alignment horizontal="left" vertical="center"/>
    </xf>
    <xf numFmtId="6" fontId="0" fillId="2" borderId="0" xfId="2" applyFont="1" applyFill="1" applyAlignment="1" applyProtection="1">
      <alignment horizontal="right" vertical="center"/>
    </xf>
    <xf numFmtId="0" fontId="2" fillId="0" borderId="0" xfId="0" applyFont="1" applyAlignment="1" applyProtection="1">
      <alignment horizontal="left" vertical="center"/>
    </xf>
    <xf numFmtId="0" fontId="13" fillId="2" borderId="0" xfId="0" applyNumberFormat="1" applyFont="1" applyFill="1" applyBorder="1" applyAlignment="1" applyProtection="1">
      <alignment horizontal="left" vertical="center"/>
    </xf>
    <xf numFmtId="0" fontId="12" fillId="2" borderId="0" xfId="0" applyNumberFormat="1" applyFont="1" applyFill="1" applyBorder="1" applyAlignment="1" applyProtection="1">
      <alignment horizontal="left" vertical="center"/>
    </xf>
    <xf numFmtId="176" fontId="12" fillId="2" borderId="0" xfId="0" applyNumberFormat="1" applyFont="1" applyFill="1" applyBorder="1" applyAlignment="1" applyProtection="1">
      <alignment horizontal="left" vertical="center"/>
    </xf>
    <xf numFmtId="0" fontId="14" fillId="2" borderId="0" xfId="0" applyFont="1" applyFill="1" applyBorder="1" applyAlignment="1" applyProtection="1">
      <alignment horizontal="center" vertical="center"/>
    </xf>
    <xf numFmtId="0" fontId="12" fillId="4" borderId="0" xfId="0" applyNumberFormat="1" applyFont="1" applyFill="1" applyAlignment="1" applyProtection="1">
      <alignment horizontal="left" vertical="top" wrapText="1"/>
    </xf>
    <xf numFmtId="0" fontId="10" fillId="6" borderId="15" xfId="0" applyNumberFormat="1" applyFont="1" applyFill="1" applyBorder="1" applyAlignment="1" applyProtection="1">
      <alignment horizontal="left" vertical="top" wrapText="1"/>
    </xf>
    <xf numFmtId="176" fontId="10" fillId="6" borderId="15" xfId="0" applyNumberFormat="1" applyFont="1" applyFill="1" applyBorder="1" applyAlignment="1" applyProtection="1">
      <alignment horizontal="left" vertical="top" wrapText="1"/>
    </xf>
    <xf numFmtId="0" fontId="16" fillId="6" borderId="15" xfId="0" applyNumberFormat="1" applyFont="1" applyFill="1" applyBorder="1" applyAlignment="1" applyProtection="1">
      <alignment horizontal="left" vertical="top" wrapText="1"/>
    </xf>
    <xf numFmtId="0" fontId="10" fillId="7" borderId="15" xfId="0" applyNumberFormat="1" applyFont="1" applyFill="1" applyBorder="1" applyAlignment="1" applyProtection="1">
      <alignment horizontal="left" vertical="top" wrapText="1"/>
    </xf>
    <xf numFmtId="0" fontId="12" fillId="4" borderId="0" xfId="0" applyNumberFormat="1" applyFont="1" applyFill="1" applyAlignment="1" applyProtection="1">
      <alignment horizontal="left" vertical="top"/>
    </xf>
    <xf numFmtId="0" fontId="12" fillId="4" borderId="15" xfId="0" applyNumberFormat="1" applyFont="1" applyFill="1" applyBorder="1" applyAlignment="1" applyProtection="1">
      <alignment horizontal="left" vertical="top" wrapText="1"/>
    </xf>
    <xf numFmtId="0" fontId="12" fillId="2" borderId="0" xfId="0" applyNumberFormat="1" applyFont="1" applyFill="1" applyAlignment="1" applyProtection="1">
      <alignment horizontal="left" vertical="top"/>
    </xf>
    <xf numFmtId="0" fontId="12" fillId="6" borderId="0" xfId="0" applyNumberFormat="1" applyFont="1" applyFill="1" applyAlignment="1" applyProtection="1">
      <alignment horizontal="left" vertical="top"/>
    </xf>
    <xf numFmtId="0" fontId="10" fillId="4" borderId="0" xfId="0" applyNumberFormat="1" applyFont="1" applyFill="1" applyAlignment="1" applyProtection="1">
      <alignment horizontal="left" vertical="center"/>
    </xf>
    <xf numFmtId="0" fontId="17" fillId="4" borderId="15" xfId="0" applyNumberFormat="1" applyFont="1" applyFill="1" applyBorder="1" applyAlignment="1" applyProtection="1">
      <alignment horizontal="left" vertical="center"/>
    </xf>
    <xf numFmtId="176" fontId="17" fillId="4" borderId="15" xfId="0" applyNumberFormat="1" applyFont="1" applyFill="1" applyBorder="1" applyAlignment="1" applyProtection="1">
      <alignment horizontal="left" vertical="center"/>
    </xf>
    <xf numFmtId="0" fontId="17" fillId="4" borderId="15" xfId="0" applyNumberFormat="1" applyFont="1" applyFill="1" applyBorder="1" applyAlignment="1" applyProtection="1">
      <alignment horizontal="right" vertical="center"/>
    </xf>
    <xf numFmtId="0" fontId="17" fillId="4" borderId="15" xfId="0" applyNumberFormat="1" applyFont="1" applyFill="1" applyBorder="1" applyAlignment="1" applyProtection="1">
      <alignment horizontal="center" vertical="center"/>
    </xf>
    <xf numFmtId="0" fontId="17" fillId="4" borderId="15" xfId="0" applyNumberFormat="1" applyFont="1" applyFill="1" applyBorder="1" applyAlignment="1" applyProtection="1">
      <alignment horizontal="left" vertical="center" wrapText="1"/>
    </xf>
    <xf numFmtId="0" fontId="12" fillId="4" borderId="0" xfId="0" applyNumberFormat="1" applyFont="1" applyFill="1" applyAlignment="1" applyProtection="1">
      <alignment horizontal="left" vertical="center"/>
    </xf>
    <xf numFmtId="0" fontId="12" fillId="2" borderId="0" xfId="0" applyNumberFormat="1" applyFont="1" applyFill="1" applyAlignment="1" applyProtection="1">
      <alignment horizontal="left" vertical="center"/>
    </xf>
    <xf numFmtId="0" fontId="12" fillId="0" borderId="0" xfId="0" applyNumberFormat="1" applyFont="1" applyAlignment="1" applyProtection="1">
      <alignment horizontal="left" vertical="center"/>
    </xf>
    <xf numFmtId="0" fontId="18" fillId="4" borderId="0" xfId="0" applyNumberFormat="1" applyFont="1" applyFill="1" applyAlignment="1" applyProtection="1">
      <alignment horizontal="left" vertical="center"/>
    </xf>
    <xf numFmtId="0" fontId="12" fillId="0" borderId="15" xfId="0" applyNumberFormat="1" applyFont="1" applyBorder="1" applyAlignment="1" applyProtection="1">
      <alignment horizontal="left" vertical="center"/>
      <protection locked="0"/>
    </xf>
    <xf numFmtId="176" fontId="12" fillId="0" borderId="15" xfId="0" applyNumberFormat="1" applyFont="1" applyBorder="1" applyAlignment="1" applyProtection="1">
      <alignment horizontal="left" vertical="center"/>
      <protection locked="0"/>
    </xf>
    <xf numFmtId="0" fontId="12" fillId="4" borderId="15" xfId="0" applyNumberFormat="1" applyFont="1" applyFill="1" applyBorder="1" applyAlignment="1" applyProtection="1">
      <alignment horizontal="right" vertical="center"/>
    </xf>
    <xf numFmtId="0" fontId="12" fillId="0" borderId="15" xfId="0" applyNumberFormat="1" applyFont="1" applyFill="1" applyBorder="1" applyAlignment="1" applyProtection="1">
      <alignment horizontal="center" vertical="center"/>
      <protection locked="0"/>
    </xf>
    <xf numFmtId="0" fontId="12" fillId="0" borderId="15" xfId="0" applyNumberFormat="1" applyFont="1" applyFill="1" applyBorder="1" applyAlignment="1" applyProtection="1">
      <alignment horizontal="left" vertical="center" wrapText="1"/>
      <protection locked="0"/>
    </xf>
    <xf numFmtId="176" fontId="12" fillId="0" borderId="0" xfId="0" applyNumberFormat="1" applyFont="1" applyAlignment="1" applyProtection="1">
      <alignment horizontal="left" vertical="center"/>
    </xf>
    <xf numFmtId="0" fontId="14" fillId="0" borderId="0" xfId="0" applyNumberFormat="1" applyFont="1" applyAlignment="1" applyProtection="1">
      <alignment horizontal="left" vertical="center"/>
    </xf>
    <xf numFmtId="0" fontId="19" fillId="0" borderId="5" xfId="0" applyFont="1" applyFill="1" applyBorder="1" applyAlignment="1" applyProtection="1">
      <alignment vertical="center"/>
    </xf>
    <xf numFmtId="0" fontId="19" fillId="0" borderId="16" xfId="0" applyFont="1" applyFill="1" applyBorder="1" applyAlignment="1" applyProtection="1">
      <alignment vertical="center"/>
    </xf>
    <xf numFmtId="0" fontId="19" fillId="0" borderId="7" xfId="0" applyFont="1" applyFill="1" applyBorder="1" applyAlignment="1" applyProtection="1">
      <alignment vertical="center"/>
    </xf>
    <xf numFmtId="0" fontId="19" fillId="8" borderId="17" xfId="0" applyFont="1" applyFill="1" applyBorder="1" applyAlignment="1" applyProtection="1">
      <alignment vertical="center"/>
    </xf>
    <xf numFmtId="0" fontId="19" fillId="8" borderId="15" xfId="0" applyFont="1" applyFill="1" applyBorder="1" applyAlignment="1" applyProtection="1">
      <alignment vertical="center" wrapText="1"/>
    </xf>
    <xf numFmtId="0" fontId="0" fillId="0" borderId="0" xfId="0" applyFill="1" applyBorder="1" applyProtection="1">
      <alignment vertical="center"/>
    </xf>
    <xf numFmtId="0" fontId="19" fillId="0" borderId="7" xfId="0" applyFont="1" applyBorder="1" applyProtection="1">
      <alignment vertical="center"/>
    </xf>
    <xf numFmtId="38" fontId="0" fillId="0" borderId="15" xfId="1" applyFont="1" applyBorder="1" applyAlignment="1" applyProtection="1">
      <alignment horizontal="right" vertical="center"/>
    </xf>
    <xf numFmtId="0" fontId="19" fillId="6" borderId="7" xfId="0" applyFont="1" applyFill="1" applyBorder="1" applyProtection="1">
      <alignment vertical="center"/>
    </xf>
    <xf numFmtId="0" fontId="12"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2" borderId="0" xfId="0" applyFont="1" applyFill="1" applyBorder="1" applyAlignment="1" applyProtection="1">
      <alignment vertical="center"/>
    </xf>
    <xf numFmtId="0" fontId="12" fillId="5" borderId="0"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0" fillId="3" borderId="1" xfId="0" applyFont="1" applyFill="1" applyBorder="1" applyAlignment="1" applyProtection="1">
      <alignment horizontal="left" vertical="center"/>
    </xf>
    <xf numFmtId="0" fontId="12" fillId="5" borderId="3"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xf>
    <xf numFmtId="0" fontId="24" fillId="5" borderId="8" xfId="3" applyFill="1" applyBorder="1" applyAlignment="1" applyProtection="1">
      <alignment horizontal="left" vertical="center"/>
      <protection locked="0"/>
    </xf>
    <xf numFmtId="0" fontId="10" fillId="3" borderId="11"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2" fillId="2" borderId="0" xfId="0" applyFont="1" applyFill="1" applyBorder="1" applyAlignment="1" applyProtection="1">
      <alignment horizontal="left" vertical="top" wrapText="1"/>
    </xf>
    <xf numFmtId="0" fontId="25" fillId="2" borderId="0" xfId="0" applyFont="1" applyFill="1" applyBorder="1" applyAlignment="1" applyProtection="1">
      <alignment horizontal="left" vertical="top" wrapText="1"/>
    </xf>
    <xf numFmtId="0" fontId="25" fillId="2" borderId="0" xfId="0" applyFont="1" applyFill="1" applyBorder="1" applyAlignment="1" applyProtection="1">
      <alignment horizontal="left" vertical="center"/>
    </xf>
    <xf numFmtId="0" fontId="26" fillId="2" borderId="0" xfId="0" applyFont="1" applyFill="1" applyBorder="1" applyAlignment="1" applyProtection="1">
      <alignment horizontal="left" vertical="center"/>
    </xf>
    <xf numFmtId="0" fontId="12" fillId="5" borderId="3" xfId="0" applyFont="1" applyFill="1" applyBorder="1" applyAlignment="1" applyProtection="1">
      <alignment horizontal="left" vertical="top" wrapText="1"/>
      <protection locked="0"/>
    </xf>
    <xf numFmtId="0" fontId="12" fillId="3" borderId="20" xfId="0" applyFont="1" applyFill="1" applyBorder="1" applyAlignment="1" applyProtection="1">
      <alignment horizontal="left" vertical="center" wrapText="1"/>
    </xf>
    <xf numFmtId="0" fontId="12" fillId="5" borderId="21" xfId="0" applyFont="1" applyFill="1" applyBorder="1" applyAlignment="1" applyProtection="1">
      <alignment horizontal="left" vertical="top" wrapText="1"/>
      <protection locked="0"/>
    </xf>
    <xf numFmtId="0" fontId="27" fillId="2" borderId="0" xfId="0" applyFont="1" applyFill="1" applyBorder="1" applyAlignment="1" applyProtection="1">
      <alignment horizontal="left" vertical="center"/>
    </xf>
    <xf numFmtId="177" fontId="12" fillId="2" borderId="0" xfId="0" applyNumberFormat="1" applyFont="1" applyFill="1" applyBorder="1" applyAlignment="1" applyProtection="1">
      <alignment horizontal="right" vertical="center"/>
    </xf>
    <xf numFmtId="177" fontId="23" fillId="2" borderId="0" xfId="0" applyNumberFormat="1" applyFont="1" applyFill="1" applyBorder="1" applyAlignment="1" applyProtection="1">
      <alignment horizontal="right" vertical="center"/>
    </xf>
    <xf numFmtId="0" fontId="28" fillId="2" borderId="0" xfId="0" applyFont="1" applyFill="1" applyBorder="1" applyAlignment="1" applyProtection="1">
      <alignment vertical="center" wrapText="1"/>
    </xf>
    <xf numFmtId="0" fontId="10" fillId="3" borderId="18" xfId="0" applyFont="1" applyFill="1" applyBorder="1" applyAlignment="1" applyProtection="1">
      <alignment horizontal="left" vertical="center" wrapText="1"/>
    </xf>
    <xf numFmtId="42" fontId="12" fillId="5" borderId="19" xfId="0" applyNumberFormat="1" applyFont="1" applyFill="1" applyBorder="1" applyAlignment="1" applyProtection="1">
      <alignment horizontal="left" vertical="center"/>
      <protection locked="0"/>
    </xf>
    <xf numFmtId="0" fontId="28" fillId="2" borderId="0" xfId="0" applyFont="1" applyFill="1" applyBorder="1" applyAlignment="1" applyProtection="1">
      <alignment vertical="center"/>
    </xf>
    <xf numFmtId="0" fontId="15" fillId="3" borderId="22" xfId="0" applyFont="1" applyFill="1" applyBorder="1" applyAlignment="1" applyProtection="1">
      <alignment horizontal="left" vertical="center" wrapText="1"/>
    </xf>
    <xf numFmtId="42" fontId="12" fillId="4" borderId="22" xfId="2" applyNumberFormat="1" applyFont="1" applyFill="1" applyBorder="1" applyAlignment="1" applyProtection="1">
      <alignment horizontal="right" vertical="center"/>
    </xf>
    <xf numFmtId="0" fontId="12" fillId="2" borderId="15" xfId="0" applyFont="1" applyFill="1" applyBorder="1" applyAlignment="1" applyProtection="1">
      <alignment vertical="center"/>
    </xf>
    <xf numFmtId="0" fontId="12" fillId="2" borderId="15" xfId="0" applyFont="1" applyFill="1" applyBorder="1" applyAlignment="1" applyProtection="1">
      <alignment horizontal="right" vertical="center"/>
    </xf>
    <xf numFmtId="0" fontId="15" fillId="3" borderId="15" xfId="0" applyFont="1" applyFill="1" applyBorder="1" applyAlignment="1" applyProtection="1">
      <alignment horizontal="left" vertical="center" wrapText="1"/>
    </xf>
    <xf numFmtId="42" fontId="12" fillId="4" borderId="15" xfId="2" applyNumberFormat="1" applyFont="1" applyFill="1" applyBorder="1" applyAlignment="1" applyProtection="1">
      <alignment horizontal="right" vertical="center"/>
    </xf>
    <xf numFmtId="0" fontId="29" fillId="3" borderId="18" xfId="0" applyFont="1" applyFill="1" applyBorder="1" applyAlignment="1" applyProtection="1">
      <alignment horizontal="left" vertical="center"/>
    </xf>
    <xf numFmtId="42" fontId="2" fillId="4" borderId="19" xfId="2" applyNumberFormat="1" applyFont="1" applyFill="1" applyBorder="1" applyAlignment="1" applyProtection="1">
      <alignment horizontal="right" vertical="center" wrapText="1"/>
    </xf>
    <xf numFmtId="5" fontId="30" fillId="2" borderId="0" xfId="0" applyNumberFormat="1" applyFont="1" applyFill="1" applyBorder="1" applyAlignment="1" applyProtection="1">
      <alignment horizontal="left" vertical="center" wrapText="1"/>
    </xf>
    <xf numFmtId="0" fontId="12" fillId="5" borderId="3" xfId="0" applyFont="1" applyFill="1" applyBorder="1" applyAlignment="1" applyProtection="1">
      <alignment horizontal="right" vertical="center"/>
      <protection locked="0"/>
    </xf>
    <xf numFmtId="14" fontId="12" fillId="5" borderId="14" xfId="0" applyNumberFormat="1" applyFont="1" applyFill="1" applyBorder="1" applyAlignment="1" applyProtection="1">
      <alignment horizontal="right" vertical="center"/>
      <protection locked="0"/>
    </xf>
    <xf numFmtId="0" fontId="31" fillId="2" borderId="0" xfId="0" applyFont="1" applyFill="1" applyBorder="1" applyAlignment="1" applyProtection="1">
      <alignment horizontal="left" vertical="center"/>
    </xf>
    <xf numFmtId="6" fontId="2" fillId="2" borderId="0" xfId="2" applyFont="1" applyFill="1" applyAlignment="1" applyProtection="1">
      <alignment horizontal="right" vertical="center"/>
    </xf>
    <xf numFmtId="0" fontId="12" fillId="2" borderId="0" xfId="0" applyFont="1" applyFill="1" applyAlignment="1" applyProtection="1">
      <alignment horizontal="left" vertical="center"/>
    </xf>
    <xf numFmtId="176" fontId="12" fillId="2" borderId="0" xfId="0" applyNumberFormat="1" applyFont="1" applyFill="1" applyAlignment="1" applyProtection="1">
      <alignment horizontal="left" vertical="center"/>
    </xf>
    <xf numFmtId="6" fontId="12" fillId="2" borderId="0" xfId="2" applyFont="1" applyFill="1" applyAlignment="1" applyProtection="1">
      <alignment horizontal="right" vertical="center"/>
    </xf>
    <xf numFmtId="0" fontId="22" fillId="2" borderId="0" xfId="0" applyFont="1" applyFill="1" applyAlignment="1" applyProtection="1">
      <alignment horizontal="left" vertical="center"/>
    </xf>
    <xf numFmtId="0" fontId="33" fillId="2" borderId="0" xfId="0" applyFont="1" applyFill="1" applyAlignment="1" applyProtection="1">
      <alignment horizontal="right" vertical="center"/>
    </xf>
    <xf numFmtId="0" fontId="12" fillId="2" borderId="0" xfId="0" applyFont="1" applyFill="1" applyAlignment="1" applyProtection="1">
      <alignment horizontal="right" vertical="center"/>
    </xf>
    <xf numFmtId="0" fontId="10" fillId="3" borderId="2" xfId="0" applyFont="1" applyFill="1" applyBorder="1" applyAlignment="1" applyProtection="1">
      <alignment horizontal="left" vertical="center" wrapText="1"/>
    </xf>
    <xf numFmtId="0" fontId="10" fillId="3" borderId="26" xfId="0" applyFont="1" applyFill="1" applyBorder="1" applyAlignment="1" applyProtection="1">
      <alignment horizontal="left" vertical="center"/>
    </xf>
    <xf numFmtId="0" fontId="10" fillId="3" borderId="2" xfId="0" applyFont="1" applyFill="1" applyBorder="1" applyAlignment="1" applyProtection="1">
      <alignment horizontal="left" vertical="center"/>
    </xf>
    <xf numFmtId="176" fontId="10" fillId="3" borderId="2" xfId="0" applyNumberFormat="1" applyFont="1" applyFill="1" applyBorder="1" applyAlignment="1" applyProtection="1">
      <alignment horizontal="left" vertical="center" wrapText="1"/>
    </xf>
    <xf numFmtId="176" fontId="10" fillId="3" borderId="26" xfId="0" applyNumberFormat="1" applyFont="1" applyFill="1" applyBorder="1" applyAlignment="1" applyProtection="1">
      <alignment horizontal="left" vertical="center" wrapText="1"/>
    </xf>
    <xf numFmtId="0" fontId="15" fillId="3" borderId="3" xfId="0" applyFont="1" applyFill="1" applyBorder="1" applyAlignment="1" applyProtection="1">
      <alignment horizontal="left" vertical="center"/>
    </xf>
    <xf numFmtId="0" fontId="12" fillId="0" borderId="0" xfId="0" applyFont="1" applyAlignment="1" applyProtection="1">
      <alignment horizontal="left" vertical="center"/>
    </xf>
    <xf numFmtId="0" fontId="17" fillId="0" borderId="4" xfId="0" applyFont="1" applyBorder="1" applyAlignment="1" applyProtection="1">
      <alignment horizontal="left" vertical="center"/>
    </xf>
    <xf numFmtId="0" fontId="17" fillId="0" borderId="15" xfId="0" applyFont="1" applyBorder="1" applyAlignment="1" applyProtection="1">
      <alignment horizontal="left" vertical="center"/>
    </xf>
    <xf numFmtId="0" fontId="17" fillId="0" borderId="8" xfId="0" applyFont="1" applyBorder="1" applyAlignment="1" applyProtection="1">
      <alignment horizontal="left" vertical="center"/>
    </xf>
    <xf numFmtId="176" fontId="17" fillId="0" borderId="15" xfId="0" applyNumberFormat="1" applyFont="1" applyFill="1" applyBorder="1" applyAlignment="1" applyProtection="1">
      <alignment vertical="center"/>
    </xf>
    <xf numFmtId="176" fontId="17" fillId="0" borderId="5" xfId="0" applyNumberFormat="1" applyFont="1" applyFill="1" applyBorder="1" applyAlignment="1" applyProtection="1">
      <alignment vertical="center"/>
    </xf>
    <xf numFmtId="0" fontId="17" fillId="4" borderId="8" xfId="0" applyFont="1" applyFill="1" applyBorder="1" applyAlignment="1" applyProtection="1">
      <alignment horizontal="right" vertical="center"/>
    </xf>
    <xf numFmtId="0" fontId="12" fillId="10" borderId="27" xfId="0" applyFont="1" applyFill="1" applyBorder="1" applyAlignment="1" applyProtection="1">
      <alignment horizontal="left" vertical="center"/>
    </xf>
    <xf numFmtId="0" fontId="12" fillId="10" borderId="0" xfId="0" applyFont="1" applyFill="1" applyBorder="1" applyAlignment="1" applyProtection="1">
      <alignment horizontal="left" vertical="center"/>
    </xf>
    <xf numFmtId="0" fontId="12" fillId="10" borderId="28" xfId="0" applyFont="1" applyFill="1" applyBorder="1" applyAlignment="1" applyProtection="1">
      <alignment horizontal="left" vertical="center"/>
    </xf>
    <xf numFmtId="0" fontId="17" fillId="0" borderId="22" xfId="0" applyFont="1" applyBorder="1" applyAlignment="1" applyProtection="1">
      <alignment horizontal="left" vertical="center"/>
    </xf>
    <xf numFmtId="176" fontId="17" fillId="0" borderId="22" xfId="0" applyNumberFormat="1" applyFont="1" applyFill="1" applyBorder="1" applyAlignment="1" applyProtection="1">
      <alignment vertical="center"/>
    </xf>
    <xf numFmtId="176" fontId="17" fillId="0" borderId="30" xfId="0" applyNumberFormat="1" applyFont="1" applyFill="1" applyBorder="1" applyAlignment="1" applyProtection="1">
      <alignment vertical="center"/>
    </xf>
    <xf numFmtId="0" fontId="17" fillId="4" borderId="31" xfId="0" applyFont="1" applyFill="1" applyBorder="1" applyAlignment="1" applyProtection="1">
      <alignment horizontal="right" vertical="center"/>
    </xf>
    <xf numFmtId="0" fontId="10" fillId="10" borderId="0" xfId="0" applyFont="1" applyFill="1" applyBorder="1" applyAlignment="1" applyProtection="1">
      <alignment vertical="center" wrapText="1"/>
    </xf>
    <xf numFmtId="176" fontId="17" fillId="0" borderId="15" xfId="0" applyNumberFormat="1" applyFont="1" applyBorder="1" applyAlignment="1" applyProtection="1">
      <alignment vertical="center"/>
    </xf>
    <xf numFmtId="176" fontId="17" fillId="0" borderId="30" xfId="0" applyNumberFormat="1" applyFont="1" applyBorder="1" applyAlignment="1" applyProtection="1">
      <alignment vertical="center"/>
    </xf>
    <xf numFmtId="0" fontId="12" fillId="10" borderId="32" xfId="0" applyFont="1" applyFill="1" applyBorder="1" applyAlignment="1" applyProtection="1">
      <alignment horizontal="left" vertical="center"/>
    </xf>
    <xf numFmtId="0" fontId="12" fillId="10" borderId="33" xfId="0" applyFont="1" applyFill="1" applyBorder="1" applyAlignment="1" applyProtection="1">
      <alignment horizontal="left" vertical="center"/>
    </xf>
    <xf numFmtId="0" fontId="12" fillId="10" borderId="34" xfId="0" applyFont="1" applyFill="1" applyBorder="1" applyAlignment="1" applyProtection="1">
      <alignment horizontal="left" vertical="center"/>
    </xf>
    <xf numFmtId="0" fontId="17" fillId="0" borderId="12" xfId="0" applyFont="1" applyBorder="1" applyAlignment="1" applyProtection="1">
      <alignment horizontal="left" vertical="center"/>
    </xf>
    <xf numFmtId="0" fontId="17" fillId="0" borderId="13" xfId="0" applyFont="1" applyBorder="1" applyAlignment="1" applyProtection="1">
      <alignment horizontal="left" vertical="center"/>
    </xf>
    <xf numFmtId="176" fontId="17" fillId="0" borderId="12" xfId="0" applyNumberFormat="1" applyFont="1" applyBorder="1" applyAlignment="1" applyProtection="1">
      <alignment vertical="center"/>
    </xf>
    <xf numFmtId="176" fontId="17" fillId="0" borderId="35" xfId="0" applyNumberFormat="1" applyFont="1" applyBorder="1" applyAlignment="1" applyProtection="1">
      <alignment vertical="center"/>
    </xf>
    <xf numFmtId="0" fontId="17" fillId="4" borderId="21" xfId="0" applyFont="1" applyFill="1" applyBorder="1" applyAlignment="1" applyProtection="1">
      <alignment horizontal="right" vertical="center"/>
    </xf>
    <xf numFmtId="0" fontId="12" fillId="0" borderId="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4" xfId="0" applyFont="1" applyBorder="1" applyAlignment="1" applyProtection="1">
      <alignment horizontal="left" vertical="center"/>
    </xf>
    <xf numFmtId="176" fontId="12" fillId="0" borderId="15" xfId="0" applyNumberFormat="1" applyFont="1" applyFill="1" applyBorder="1" applyAlignment="1" applyProtection="1">
      <alignment vertical="center"/>
      <protection locked="0"/>
    </xf>
    <xf numFmtId="176" fontId="12" fillId="0" borderId="5" xfId="0" applyNumberFormat="1" applyFont="1" applyFill="1" applyBorder="1" applyAlignment="1" applyProtection="1">
      <alignment vertical="center"/>
      <protection locked="0"/>
    </xf>
    <xf numFmtId="0" fontId="12" fillId="4" borderId="8" xfId="0" applyFont="1" applyFill="1" applyBorder="1" applyAlignment="1" applyProtection="1">
      <alignment horizontal="right" vertical="center"/>
    </xf>
    <xf numFmtId="0" fontId="12" fillId="0" borderId="29" xfId="0" applyFont="1" applyBorder="1" applyAlignment="1" applyProtection="1">
      <alignment horizontal="left" vertical="center"/>
    </xf>
    <xf numFmtId="0" fontId="12" fillId="0" borderId="22" xfId="0" applyFont="1" applyBorder="1" applyAlignment="1" applyProtection="1">
      <alignment horizontal="left" vertical="center"/>
      <protection locked="0"/>
    </xf>
    <xf numFmtId="176" fontId="12" fillId="0" borderId="22" xfId="0" applyNumberFormat="1" applyFont="1" applyFill="1" applyBorder="1" applyAlignment="1" applyProtection="1">
      <alignment vertical="center"/>
      <protection locked="0"/>
    </xf>
    <xf numFmtId="176" fontId="12" fillId="0" borderId="30" xfId="0" applyNumberFormat="1" applyFont="1" applyFill="1" applyBorder="1" applyAlignment="1" applyProtection="1">
      <alignment vertical="center"/>
      <protection locked="0"/>
    </xf>
    <xf numFmtId="176" fontId="12" fillId="0" borderId="15" xfId="0" applyNumberFormat="1" applyFont="1" applyBorder="1" applyAlignment="1" applyProtection="1">
      <alignment vertical="center"/>
      <protection locked="0"/>
    </xf>
    <xf numFmtId="176" fontId="12" fillId="0" borderId="30" xfId="0" applyNumberFormat="1" applyFont="1" applyBorder="1" applyAlignment="1" applyProtection="1">
      <alignment vertical="center"/>
      <protection locked="0"/>
    </xf>
    <xf numFmtId="0" fontId="12" fillId="0" borderId="11" xfId="0" applyFont="1" applyBorder="1" applyAlignment="1" applyProtection="1">
      <alignment horizontal="left" vertical="center"/>
    </xf>
    <xf numFmtId="0" fontId="12"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176" fontId="12" fillId="0" borderId="12" xfId="0" applyNumberFormat="1" applyFont="1" applyBorder="1" applyAlignment="1" applyProtection="1">
      <alignment vertical="center"/>
      <protection locked="0"/>
    </xf>
    <xf numFmtId="176" fontId="12" fillId="0" borderId="35" xfId="0" applyNumberFormat="1" applyFont="1" applyBorder="1" applyAlignment="1" applyProtection="1">
      <alignment vertical="center"/>
      <protection locked="0"/>
    </xf>
    <xf numFmtId="0" fontId="10" fillId="3" borderId="36" xfId="0" applyFont="1" applyFill="1" applyBorder="1" applyAlignment="1" applyProtection="1">
      <alignment horizontal="left" vertical="center"/>
    </xf>
    <xf numFmtId="0" fontId="10" fillId="2" borderId="15" xfId="0" applyFont="1" applyFill="1" applyBorder="1" applyAlignment="1" applyProtection="1">
      <alignment horizontal="left" vertical="center"/>
    </xf>
    <xf numFmtId="0" fontId="10" fillId="2" borderId="15" xfId="0" applyFont="1" applyFill="1" applyBorder="1" applyAlignment="1" applyProtection="1">
      <alignment horizontal="right" vertical="center"/>
    </xf>
    <xf numFmtId="0" fontId="19" fillId="2" borderId="0" xfId="0" applyFont="1" applyFill="1" applyAlignment="1" applyProtection="1">
      <alignment horizontal="left" vertical="center"/>
    </xf>
    <xf numFmtId="0" fontId="11" fillId="5" borderId="4" xfId="0" applyFont="1" applyFill="1" applyBorder="1" applyAlignment="1" applyProtection="1">
      <alignment horizontal="right" vertical="center"/>
      <protection locked="0"/>
    </xf>
    <xf numFmtId="0" fontId="11" fillId="5" borderId="11" xfId="0" applyFont="1" applyFill="1" applyBorder="1" applyAlignment="1" applyProtection="1">
      <alignment horizontal="right" vertical="center"/>
      <protection locked="0"/>
    </xf>
    <xf numFmtId="0" fontId="11" fillId="5" borderId="29" xfId="0" applyFont="1" applyFill="1" applyBorder="1" applyAlignment="1" applyProtection="1">
      <alignment horizontal="right" vertical="center"/>
      <protection locked="0"/>
    </xf>
    <xf numFmtId="0" fontId="10" fillId="3" borderId="18" xfId="0" applyFont="1" applyFill="1" applyBorder="1" applyAlignment="1" applyProtection="1">
      <alignment horizontal="center" vertical="center"/>
    </xf>
    <xf numFmtId="0" fontId="10" fillId="3" borderId="41"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17" fillId="0" borderId="7" xfId="0" applyFont="1" applyBorder="1" applyAlignment="1" applyProtection="1">
      <alignment horizontal="left" vertical="center"/>
    </xf>
    <xf numFmtId="6" fontId="15" fillId="10" borderId="0" xfId="2" applyFont="1" applyFill="1" applyBorder="1" applyAlignment="1" applyProtection="1">
      <alignment horizontal="right" vertical="center"/>
    </xf>
    <xf numFmtId="6" fontId="14" fillId="10" borderId="0" xfId="2" applyFont="1" applyFill="1" applyBorder="1" applyAlignment="1" applyProtection="1">
      <alignment horizontal="right" vertical="center"/>
    </xf>
    <xf numFmtId="0" fontId="10" fillId="3" borderId="42" xfId="0" applyFont="1" applyFill="1" applyBorder="1" applyAlignment="1" applyProtection="1">
      <alignment horizontal="left" vertical="center"/>
    </xf>
    <xf numFmtId="0" fontId="17" fillId="0" borderId="39" xfId="0" applyFont="1" applyBorder="1" applyAlignment="1" applyProtection="1">
      <alignment horizontal="left" vertical="center"/>
    </xf>
    <xf numFmtId="0" fontId="17" fillId="0" borderId="40" xfId="0" applyFont="1" applyBorder="1" applyAlignment="1" applyProtection="1">
      <alignment horizontal="left" vertical="center"/>
    </xf>
    <xf numFmtId="0" fontId="10" fillId="3" borderId="3" xfId="0" applyFont="1" applyFill="1" applyBorder="1" applyAlignment="1" applyProtection="1">
      <alignment horizontal="left" vertical="center"/>
    </xf>
    <xf numFmtId="0" fontId="10" fillId="10" borderId="27" xfId="0" applyFont="1" applyFill="1" applyBorder="1" applyAlignment="1" applyProtection="1">
      <alignment horizontal="left" vertical="center"/>
    </xf>
    <xf numFmtId="0" fontId="10" fillId="10" borderId="28" xfId="0" applyFont="1" applyFill="1" applyBorder="1" applyAlignment="1" applyProtection="1">
      <alignment vertical="center" wrapText="1"/>
    </xf>
    <xf numFmtId="6" fontId="15" fillId="10" borderId="27" xfId="2" applyFont="1" applyFill="1" applyBorder="1" applyAlignment="1" applyProtection="1">
      <alignment horizontal="right" vertical="center"/>
    </xf>
    <xf numFmtId="0" fontId="12" fillId="10" borderId="28" xfId="0" applyFont="1" applyFill="1" applyBorder="1" applyAlignment="1" applyProtection="1">
      <alignment vertical="center"/>
    </xf>
    <xf numFmtId="6" fontId="14" fillId="10" borderId="27" xfId="2"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42" fontId="12" fillId="2" borderId="0" xfId="0" applyNumberFormat="1" applyFont="1" applyFill="1" applyBorder="1" applyAlignment="1" applyProtection="1">
      <alignment horizontal="right" vertical="center"/>
    </xf>
    <xf numFmtId="0" fontId="0" fillId="2" borderId="0" xfId="0" applyFill="1">
      <alignment vertical="center"/>
    </xf>
    <xf numFmtId="0" fontId="37" fillId="2" borderId="0" xfId="0" applyFont="1" applyFill="1">
      <alignment vertical="center"/>
    </xf>
    <xf numFmtId="0" fontId="19" fillId="2" borderId="4" xfId="0" applyFont="1" applyFill="1" applyBorder="1">
      <alignment vertical="center"/>
    </xf>
    <xf numFmtId="0" fontId="19" fillId="2" borderId="11" xfId="0" applyFont="1" applyFill="1" applyBorder="1">
      <alignment vertical="center"/>
    </xf>
    <xf numFmtId="0" fontId="19" fillId="3" borderId="6" xfId="0" applyFont="1" applyFill="1" applyBorder="1">
      <alignment vertical="center"/>
    </xf>
    <xf numFmtId="0" fontId="19" fillId="3" borderId="9" xfId="0" applyFont="1" applyFill="1" applyBorder="1">
      <alignment vertical="center"/>
    </xf>
    <xf numFmtId="0" fontId="19" fillId="3" borderId="10" xfId="0" applyFont="1" applyFill="1" applyBorder="1">
      <alignment vertical="center"/>
    </xf>
    <xf numFmtId="0" fontId="19" fillId="2" borderId="29" xfId="0" applyFont="1" applyFill="1" applyBorder="1">
      <alignment vertical="center"/>
    </xf>
    <xf numFmtId="0" fontId="19" fillId="3" borderId="18" xfId="0" applyFont="1" applyFill="1" applyBorder="1">
      <alignment vertical="center"/>
    </xf>
    <xf numFmtId="0" fontId="19" fillId="3" borderId="41" xfId="0" applyFont="1" applyFill="1" applyBorder="1">
      <alignment vertical="center"/>
    </xf>
    <xf numFmtId="0" fontId="19" fillId="3" borderId="19" xfId="0" applyFont="1" applyFill="1" applyBorder="1">
      <alignment vertical="center"/>
    </xf>
    <xf numFmtId="42" fontId="0" fillId="2" borderId="2" xfId="1" applyNumberFormat="1" applyFont="1" applyFill="1" applyBorder="1">
      <alignment vertical="center"/>
    </xf>
    <xf numFmtId="42" fontId="0" fillId="2" borderId="3" xfId="0" applyNumberFormat="1" applyFill="1" applyBorder="1">
      <alignment vertical="center"/>
    </xf>
    <xf numFmtId="42" fontId="0" fillId="2" borderId="15" xfId="1" applyNumberFormat="1" applyFont="1" applyFill="1" applyBorder="1">
      <alignment vertical="center"/>
    </xf>
    <xf numFmtId="42" fontId="0" fillId="2" borderId="8" xfId="0" applyNumberFormat="1" applyFill="1" applyBorder="1">
      <alignment vertical="center"/>
    </xf>
    <xf numFmtId="42" fontId="0" fillId="2" borderId="12" xfId="1" applyNumberFormat="1" applyFont="1" applyFill="1" applyBorder="1">
      <alignment vertical="center"/>
    </xf>
    <xf numFmtId="42" fontId="0" fillId="2" borderId="14" xfId="0" applyNumberFormat="1" applyFill="1" applyBorder="1">
      <alignment vertical="center"/>
    </xf>
    <xf numFmtId="42" fontId="0" fillId="2" borderId="0" xfId="1" applyNumberFormat="1" applyFont="1" applyFill="1" applyBorder="1">
      <alignment vertical="center"/>
    </xf>
    <xf numFmtId="42" fontId="0" fillId="2" borderId="0" xfId="0" applyNumberFormat="1" applyFill="1" applyBorder="1">
      <alignment vertical="center"/>
    </xf>
    <xf numFmtId="42" fontId="19" fillId="3" borderId="41" xfId="1" applyNumberFormat="1" applyFont="1" applyFill="1" applyBorder="1">
      <alignment vertical="center"/>
    </xf>
    <xf numFmtId="42" fontId="0" fillId="2" borderId="22" xfId="1" applyNumberFormat="1" applyFont="1" applyFill="1" applyBorder="1">
      <alignment vertical="center"/>
    </xf>
    <xf numFmtId="42" fontId="0" fillId="2" borderId="31" xfId="0" applyNumberFormat="1" applyFill="1" applyBorder="1">
      <alignment vertical="center"/>
    </xf>
    <xf numFmtId="42" fontId="0" fillId="2" borderId="25" xfId="0" applyNumberFormat="1" applyFill="1" applyBorder="1">
      <alignment vertical="center"/>
    </xf>
    <xf numFmtId="0" fontId="19" fillId="3" borderId="24" xfId="0" applyFont="1" applyFill="1" applyBorder="1" applyAlignment="1">
      <alignment vertical="center"/>
    </xf>
    <xf numFmtId="0" fontId="19" fillId="3" borderId="48" xfId="0" applyFont="1" applyFill="1" applyBorder="1" applyAlignment="1">
      <alignment vertical="center"/>
    </xf>
    <xf numFmtId="0" fontId="19" fillId="3" borderId="25" xfId="0" applyFont="1" applyFill="1" applyBorder="1" applyAlignment="1">
      <alignment vertical="center"/>
    </xf>
    <xf numFmtId="42" fontId="19" fillId="3" borderId="19" xfId="0" applyNumberFormat="1" applyFont="1" applyFill="1" applyBorder="1" applyAlignment="1">
      <alignment horizontal="center" vertical="center"/>
    </xf>
    <xf numFmtId="0" fontId="12" fillId="2" borderId="0" xfId="0" applyFont="1" applyFill="1" applyBorder="1" applyAlignment="1" applyProtection="1">
      <alignment horizontal="right" vertical="center"/>
    </xf>
    <xf numFmtId="42" fontId="2" fillId="2" borderId="0" xfId="1" applyNumberFormat="1" applyFont="1" applyFill="1" applyAlignment="1" applyProtection="1">
      <alignment horizontal="right" vertical="center"/>
    </xf>
    <xf numFmtId="42" fontId="10" fillId="3" borderId="36" xfId="1" applyNumberFormat="1" applyFont="1" applyFill="1" applyBorder="1" applyAlignment="1" applyProtection="1">
      <alignment horizontal="right" vertical="center"/>
    </xf>
    <xf numFmtId="42" fontId="12" fillId="2" borderId="10" xfId="1" applyNumberFormat="1" applyFont="1" applyFill="1" applyBorder="1" applyAlignment="1" applyProtection="1">
      <alignment horizontal="right" vertical="center"/>
    </xf>
    <xf numFmtId="42" fontId="0" fillId="2" borderId="0" xfId="2" applyNumberFormat="1" applyFont="1" applyFill="1" applyAlignment="1" applyProtection="1">
      <alignment horizontal="right" vertical="center"/>
    </xf>
    <xf numFmtId="42" fontId="12" fillId="2" borderId="0" xfId="1" applyNumberFormat="1" applyFont="1" applyFill="1" applyAlignment="1" applyProtection="1">
      <alignment horizontal="right" vertical="center"/>
    </xf>
    <xf numFmtId="42" fontId="12" fillId="2" borderId="0" xfId="0" applyNumberFormat="1" applyFont="1" applyFill="1" applyAlignment="1" applyProtection="1">
      <alignment horizontal="left" vertical="center"/>
    </xf>
    <xf numFmtId="0" fontId="10" fillId="2" borderId="0" xfId="0" applyNumberFormat="1" applyFont="1" applyFill="1" applyBorder="1" applyAlignment="1" applyProtection="1">
      <alignment horizontal="right" vertical="center"/>
    </xf>
    <xf numFmtId="42" fontId="15" fillId="2" borderId="0" xfId="0" applyNumberFormat="1" applyFont="1" applyFill="1" applyBorder="1" applyAlignment="1" applyProtection="1">
      <alignment horizontal="right" vertical="center"/>
    </xf>
    <xf numFmtId="0" fontId="38" fillId="5" borderId="19" xfId="0" applyFont="1" applyFill="1" applyBorder="1" applyAlignment="1" applyProtection="1">
      <alignment horizontal="left" vertical="center"/>
      <protection locked="0"/>
    </xf>
    <xf numFmtId="42" fontId="2" fillId="2" borderId="0" xfId="0" applyNumberFormat="1" applyFont="1" applyFill="1" applyAlignment="1" applyProtection="1">
      <alignment horizontal="right" vertical="center"/>
    </xf>
    <xf numFmtId="42" fontId="7" fillId="2" borderId="0" xfId="0" applyNumberFormat="1" applyFont="1" applyFill="1" applyAlignment="1" applyProtection="1">
      <alignment horizontal="left" vertical="center"/>
    </xf>
    <xf numFmtId="42" fontId="2" fillId="2" borderId="0" xfId="0" applyNumberFormat="1" applyFont="1" applyFill="1" applyAlignment="1" applyProtection="1">
      <alignment horizontal="left" vertical="center"/>
    </xf>
    <xf numFmtId="42" fontId="12" fillId="2" borderId="0" xfId="0" applyNumberFormat="1" applyFont="1" applyFill="1" applyBorder="1" applyAlignment="1" applyProtection="1">
      <alignment horizontal="left" vertical="center"/>
    </xf>
    <xf numFmtId="42" fontId="15" fillId="4" borderId="15" xfId="0" applyNumberFormat="1" applyFont="1" applyFill="1" applyBorder="1" applyAlignment="1" applyProtection="1">
      <alignment horizontal="left" vertical="top" wrapText="1"/>
    </xf>
    <xf numFmtId="42" fontId="12" fillId="4" borderId="0" xfId="0" applyNumberFormat="1" applyFont="1" applyFill="1" applyAlignment="1" applyProtection="1">
      <alignment horizontal="left" vertical="center"/>
    </xf>
    <xf numFmtId="42" fontId="12" fillId="0" borderId="0" xfId="0" applyNumberFormat="1" applyFont="1" applyAlignment="1" applyProtection="1">
      <alignment horizontal="left" vertical="center"/>
    </xf>
    <xf numFmtId="0" fontId="12" fillId="5" borderId="14" xfId="0" applyFont="1" applyFill="1" applyBorder="1" applyAlignment="1" applyProtection="1">
      <alignment horizontal="left" vertical="center"/>
      <protection locked="0"/>
    </xf>
    <xf numFmtId="0" fontId="39" fillId="0" borderId="0" xfId="0" applyFont="1" applyFill="1" applyBorder="1" applyProtection="1">
      <alignment vertical="center"/>
    </xf>
    <xf numFmtId="0" fontId="39" fillId="0" borderId="0" xfId="0" applyFont="1" applyFill="1" applyBorder="1" applyAlignment="1" applyProtection="1">
      <alignment vertical="center"/>
    </xf>
    <xf numFmtId="42" fontId="40" fillId="2" borderId="0" xfId="0" applyNumberFormat="1" applyFont="1" applyFill="1" applyAlignment="1" applyProtection="1">
      <alignment horizontal="left" vertical="center"/>
    </xf>
    <xf numFmtId="42" fontId="18" fillId="4" borderId="15" xfId="0" applyNumberFormat="1" applyFont="1" applyFill="1" applyBorder="1" applyAlignment="1" applyProtection="1">
      <alignment horizontal="right" vertical="center" wrapText="1"/>
    </xf>
    <xf numFmtId="42" fontId="15" fillId="4" borderId="15" xfId="0" applyNumberFormat="1" applyFont="1" applyFill="1" applyBorder="1" applyAlignment="1" applyProtection="1">
      <alignment horizontal="right" vertical="center" wrapText="1"/>
    </xf>
    <xf numFmtId="0" fontId="0" fillId="0" borderId="15" xfId="0" applyBorder="1" applyProtection="1">
      <alignment vertical="center"/>
    </xf>
    <xf numFmtId="0" fontId="0" fillId="6" borderId="15" xfId="0" applyFill="1" applyBorder="1" applyProtection="1">
      <alignment vertical="center"/>
    </xf>
    <xf numFmtId="0" fontId="12" fillId="5" borderId="22" xfId="0" applyFont="1" applyFill="1" applyBorder="1" applyAlignment="1" applyProtection="1">
      <alignment horizontal="right" vertical="center"/>
      <protection locked="0"/>
    </xf>
    <xf numFmtId="0" fontId="12" fillId="5" borderId="15" xfId="0" applyFont="1" applyFill="1" applyBorder="1" applyAlignment="1" applyProtection="1">
      <alignment horizontal="right" vertical="center"/>
      <protection locked="0"/>
    </xf>
    <xf numFmtId="0" fontId="12" fillId="5" borderId="12" xfId="0" applyFont="1" applyFill="1" applyBorder="1" applyAlignment="1" applyProtection="1">
      <alignment horizontal="right" vertical="center"/>
      <protection locked="0"/>
    </xf>
    <xf numFmtId="0" fontId="0" fillId="5" borderId="22" xfId="0" applyFill="1" applyBorder="1" applyProtection="1">
      <alignment vertical="center"/>
      <protection locked="0"/>
    </xf>
    <xf numFmtId="0" fontId="0" fillId="5" borderId="15" xfId="0" applyFill="1" applyBorder="1" applyProtection="1">
      <alignment vertical="center"/>
      <protection locked="0"/>
    </xf>
    <xf numFmtId="0" fontId="0" fillId="5" borderId="12" xfId="0" applyFill="1" applyBorder="1" applyProtection="1">
      <alignment vertical="center"/>
      <protection locked="0"/>
    </xf>
    <xf numFmtId="0" fontId="12" fillId="5" borderId="31" xfId="0" applyNumberFormat="1" applyFont="1" applyFill="1" applyBorder="1" applyAlignment="1" applyProtection="1">
      <alignment horizontal="right" vertical="center"/>
      <protection locked="0"/>
    </xf>
    <xf numFmtId="0" fontId="12" fillId="5" borderId="8" xfId="0" applyNumberFormat="1" applyFont="1" applyFill="1" applyBorder="1" applyAlignment="1" applyProtection="1">
      <alignment horizontal="right" vertical="center"/>
      <protection locked="0"/>
    </xf>
    <xf numFmtId="0" fontId="12" fillId="5" borderId="14" xfId="0" applyNumberFormat="1" applyFont="1" applyFill="1" applyBorder="1" applyAlignment="1" applyProtection="1">
      <alignment horizontal="right" vertical="center"/>
      <protection locked="0"/>
    </xf>
    <xf numFmtId="0" fontId="19" fillId="2" borderId="49" xfId="0" applyFont="1" applyFill="1" applyBorder="1">
      <alignment vertical="center"/>
    </xf>
    <xf numFmtId="0" fontId="0" fillId="5" borderId="50" xfId="0" applyFill="1" applyBorder="1" applyProtection="1">
      <alignment vertical="center"/>
      <protection locked="0"/>
    </xf>
    <xf numFmtId="42" fontId="0" fillId="2" borderId="50" xfId="1" applyNumberFormat="1" applyFont="1" applyFill="1" applyBorder="1">
      <alignment vertical="center"/>
    </xf>
    <xf numFmtId="42" fontId="0" fillId="2" borderId="51" xfId="0" applyNumberFormat="1" applyFill="1" applyBorder="1">
      <alignment vertical="center"/>
    </xf>
    <xf numFmtId="0" fontId="10" fillId="3" borderId="52" xfId="0" applyFont="1" applyFill="1" applyBorder="1" applyAlignment="1" applyProtection="1">
      <alignment horizontal="center" vertical="center"/>
    </xf>
    <xf numFmtId="0" fontId="11" fillId="5" borderId="53" xfId="0" applyFont="1" applyFill="1" applyBorder="1" applyAlignment="1" applyProtection="1">
      <alignment horizontal="right" vertical="center"/>
      <protection locked="0"/>
    </xf>
    <xf numFmtId="0" fontId="10" fillId="3" borderId="6" xfId="0" applyFont="1" applyFill="1" applyBorder="1" applyAlignment="1" applyProtection="1">
      <alignment horizontal="center" vertical="center"/>
    </xf>
    <xf numFmtId="0" fontId="11" fillId="5" borderId="10" xfId="0" applyFont="1" applyFill="1" applyBorder="1" applyAlignment="1" applyProtection="1">
      <alignment horizontal="right" vertical="center"/>
      <protection locked="0"/>
    </xf>
    <xf numFmtId="0" fontId="11" fillId="2" borderId="0" xfId="0" applyFont="1" applyFill="1" applyBorder="1" applyAlignment="1" applyProtection="1">
      <alignment horizontal="left" vertical="center"/>
      <protection locked="0"/>
    </xf>
    <xf numFmtId="42" fontId="12" fillId="2" borderId="0" xfId="1" applyNumberFormat="1" applyFont="1" applyFill="1" applyBorder="1" applyAlignment="1" applyProtection="1">
      <alignment horizontal="right" vertical="center"/>
    </xf>
    <xf numFmtId="42" fontId="10" fillId="2" borderId="0" xfId="1" applyNumberFormat="1" applyFont="1" applyFill="1" applyBorder="1" applyAlignment="1" applyProtection="1">
      <alignment horizontal="right" vertical="center"/>
    </xf>
    <xf numFmtId="0" fontId="12" fillId="2" borderId="0" xfId="0" applyFont="1" applyFill="1" applyBorder="1" applyAlignment="1" applyProtection="1">
      <alignment horizontal="left" vertical="center" wrapText="1"/>
    </xf>
    <xf numFmtId="0" fontId="12" fillId="5" borderId="32" xfId="0" applyFont="1" applyFill="1" applyBorder="1" applyAlignment="1" applyProtection="1">
      <alignment horizontal="left" vertical="center"/>
      <protection locked="0"/>
    </xf>
    <xf numFmtId="0" fontId="12" fillId="5" borderId="34"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5" borderId="37" xfId="0" applyFont="1" applyFill="1" applyBorder="1" applyAlignment="1" applyProtection="1">
      <alignment horizontal="left" vertical="top" wrapText="1"/>
      <protection locked="0"/>
    </xf>
    <xf numFmtId="0" fontId="12" fillId="5" borderId="38" xfId="0" applyFont="1" applyFill="1" applyBorder="1" applyAlignment="1" applyProtection="1">
      <alignment horizontal="left" vertical="top" wrapText="1"/>
      <protection locked="0"/>
    </xf>
    <xf numFmtId="0" fontId="32" fillId="5" borderId="27" xfId="0" applyFont="1" applyFill="1" applyBorder="1" applyAlignment="1" applyProtection="1">
      <alignment horizontal="left" vertical="center" wrapText="1"/>
      <protection locked="0"/>
    </xf>
    <xf numFmtId="0" fontId="32" fillId="5" borderId="28" xfId="0" applyFont="1" applyFill="1" applyBorder="1" applyAlignment="1" applyProtection="1">
      <alignment horizontal="left" vertical="center" wrapText="1"/>
      <protection locked="0"/>
    </xf>
    <xf numFmtId="0" fontId="12" fillId="2" borderId="33" xfId="0" applyFont="1" applyFill="1" applyBorder="1" applyAlignment="1" applyProtection="1">
      <alignment horizontal="left" vertical="center" wrapText="1"/>
    </xf>
    <xf numFmtId="0" fontId="2" fillId="5" borderId="27" xfId="0" applyFont="1" applyFill="1" applyBorder="1" applyAlignment="1" applyProtection="1">
      <alignment horizontal="left" vertical="center"/>
      <protection locked="0"/>
    </xf>
    <xf numFmtId="0" fontId="2" fillId="5" borderId="28" xfId="0" applyFont="1" applyFill="1" applyBorder="1" applyAlignment="1" applyProtection="1">
      <alignment horizontal="left" vertical="center"/>
      <protection locked="0"/>
    </xf>
    <xf numFmtId="0" fontId="12" fillId="5" borderId="27" xfId="0" applyFont="1" applyFill="1" applyBorder="1" applyAlignment="1" applyProtection="1">
      <alignment horizontal="left" vertical="center"/>
      <protection locked="0"/>
    </xf>
    <xf numFmtId="0" fontId="12" fillId="5" borderId="28" xfId="0" applyFont="1" applyFill="1" applyBorder="1" applyAlignment="1" applyProtection="1">
      <alignment horizontal="left" vertical="center"/>
      <protection locked="0"/>
    </xf>
    <xf numFmtId="0" fontId="0" fillId="5" borderId="45" xfId="0" applyFill="1" applyBorder="1" applyAlignment="1" applyProtection="1">
      <alignment vertical="center"/>
      <protection locked="0"/>
    </xf>
    <xf numFmtId="0" fontId="0" fillId="5" borderId="43" xfId="0" applyFill="1" applyBorder="1" applyAlignment="1" applyProtection="1">
      <alignment vertical="center"/>
      <protection locked="0"/>
    </xf>
    <xf numFmtId="0" fontId="0" fillId="5" borderId="16" xfId="0" applyFill="1" applyBorder="1" applyAlignment="1" applyProtection="1">
      <alignment vertical="center"/>
      <protection locked="0"/>
    </xf>
    <xf numFmtId="0" fontId="0" fillId="5" borderId="46" xfId="0" applyFill="1" applyBorder="1" applyAlignment="1" applyProtection="1">
      <alignment vertical="center"/>
      <protection locked="0"/>
    </xf>
    <xf numFmtId="0" fontId="0" fillId="5" borderId="47" xfId="0" applyFill="1" applyBorder="1" applyAlignment="1" applyProtection="1">
      <alignment vertical="center"/>
      <protection locked="0"/>
    </xf>
    <xf numFmtId="0" fontId="0" fillId="5" borderId="44" xfId="0" applyFill="1" applyBorder="1" applyAlignment="1" applyProtection="1">
      <alignment vertical="center"/>
      <protection locked="0"/>
    </xf>
    <xf numFmtId="0" fontId="35" fillId="2" borderId="28" xfId="0" applyFont="1" applyFill="1" applyBorder="1" applyAlignment="1" applyProtection="1">
      <alignment horizontal="center" vertical="center" wrapText="1"/>
    </xf>
    <xf numFmtId="0" fontId="35" fillId="2" borderId="28" xfId="0" applyFont="1" applyFill="1" applyBorder="1" applyAlignment="1" applyProtection="1">
      <alignment horizontal="center" vertical="center"/>
    </xf>
    <xf numFmtId="0" fontId="34" fillId="9" borderId="0" xfId="0" applyFont="1" applyFill="1" applyAlignment="1" applyProtection="1">
      <alignment horizontal="center" vertical="center" wrapText="1"/>
    </xf>
    <xf numFmtId="0" fontId="19" fillId="2" borderId="0" xfId="0" applyFont="1" applyFill="1" applyAlignment="1" applyProtection="1">
      <alignment horizontal="left" vertical="center" wrapText="1"/>
    </xf>
  </cellXfs>
  <cellStyles count="4">
    <cellStyle name="ハイパーリンク" xfId="3" builtinId="8"/>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657225</xdr:colOff>
      <xdr:row>19</xdr:row>
      <xdr:rowOff>76200</xdr:rowOff>
    </xdr:from>
    <xdr:ext cx="1391599" cy="24237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7225" y="3409950"/>
          <a:ext cx="1391599"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・姓・名間スペース区切り</a:t>
          </a:r>
          <a:endParaRPr kumimoji="1" lang="en-US" altLang="ja-JP" sz="900"/>
        </a:p>
      </xdr:txBody>
    </xdr:sp>
    <xdr:clientData/>
  </xdr:oneCellAnchor>
  <xdr:twoCellAnchor>
    <xdr:from>
      <xdr:col>1</xdr:col>
      <xdr:colOff>666750</xdr:colOff>
      <xdr:row>21</xdr:row>
      <xdr:rowOff>32824</xdr:rowOff>
    </xdr:from>
    <xdr:to>
      <xdr:col>1</xdr:col>
      <xdr:colOff>667225</xdr:colOff>
      <xdr:row>25</xdr:row>
      <xdr:rowOff>9525</xdr:rowOff>
    </xdr:to>
    <xdr:cxnSp macro="">
      <xdr:nvCxnSpPr>
        <xdr:cNvPr id="3" name="直線矢印コネクタ 2">
          <a:extLst>
            <a:ext uri="{FF2B5EF4-FFF2-40B4-BE49-F238E27FC236}">
              <a16:creationId xmlns:a16="http://schemas.microsoft.com/office/drawing/2014/main" id="{00000000-0008-0000-0100-000003000000}"/>
            </a:ext>
          </a:extLst>
        </xdr:cNvPr>
        <xdr:cNvCxnSpPr>
          <a:stCxn id="2" idx="2"/>
        </xdr:cNvCxnSpPr>
      </xdr:nvCxnSpPr>
      <xdr:spPr>
        <a:xfrm flipH="1">
          <a:off x="1638300" y="3652324"/>
          <a:ext cx="475" cy="548201"/>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571500</xdr:colOff>
      <xdr:row>19</xdr:row>
      <xdr:rowOff>123825</xdr:rowOff>
    </xdr:from>
    <xdr:ext cx="2396041" cy="27811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43350" y="3457575"/>
          <a:ext cx="2396041" cy="2781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西暦年・月・日を半角数字でスラッシュ区切り</a:t>
          </a:r>
          <a:endParaRPr kumimoji="1" lang="en-US" altLang="ja-JP" sz="900"/>
        </a:p>
      </xdr:txBody>
    </xdr:sp>
    <xdr:clientData/>
  </xdr:oneCellAnchor>
  <xdr:twoCellAnchor>
    <xdr:from>
      <xdr:col>5</xdr:col>
      <xdr:colOff>447676</xdr:colOff>
      <xdr:row>21</xdr:row>
      <xdr:rowOff>114300</xdr:rowOff>
    </xdr:from>
    <xdr:to>
      <xdr:col>5</xdr:col>
      <xdr:colOff>457200</xdr:colOff>
      <xdr:row>24</xdr:row>
      <xdr:rowOff>133350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6038851" y="3733800"/>
          <a:ext cx="9524" cy="4476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21</xdr:row>
      <xdr:rowOff>104775</xdr:rowOff>
    </xdr:from>
    <xdr:to>
      <xdr:col>6</xdr:col>
      <xdr:colOff>257175</xdr:colOff>
      <xdr:row>25</xdr:row>
      <xdr:rowOff>19050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6772275" y="3724275"/>
          <a:ext cx="0" cy="4857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142875</xdr:colOff>
      <xdr:row>19</xdr:row>
      <xdr:rowOff>0</xdr:rowOff>
    </xdr:from>
    <xdr:ext cx="1112612" cy="392415"/>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657975" y="2505075"/>
          <a:ext cx="1112612"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2019</a:t>
          </a:r>
          <a:r>
            <a:rPr kumimoji="1" lang="ja-JP" altLang="en-US" sz="900"/>
            <a:t>年</a:t>
          </a:r>
          <a:r>
            <a:rPr kumimoji="1" lang="en-US" altLang="ja-JP" sz="900"/>
            <a:t>4</a:t>
          </a:r>
          <a:r>
            <a:rPr kumimoji="1" lang="ja-JP" altLang="en-US" sz="900"/>
            <a:t>月</a:t>
          </a:r>
          <a:r>
            <a:rPr kumimoji="1" lang="en-US" altLang="ja-JP" sz="900"/>
            <a:t>1</a:t>
          </a:r>
          <a:r>
            <a:rPr kumimoji="1" lang="ja-JP" altLang="en-US" sz="900"/>
            <a:t>日時点</a:t>
          </a:r>
          <a:endParaRPr kumimoji="1" lang="en-US" altLang="ja-JP" sz="900"/>
        </a:p>
        <a:p>
          <a:r>
            <a:rPr kumimoji="1" lang="ja-JP" altLang="en-US" sz="900"/>
            <a:t>（自動計算）</a:t>
          </a:r>
          <a:endParaRPr kumimoji="1" lang="en-US" altLang="ja-JP" sz="900"/>
        </a:p>
      </xdr:txBody>
    </xdr:sp>
    <xdr:clientData/>
  </xdr:oneCellAnchor>
  <xdr:twoCellAnchor>
    <xdr:from>
      <xdr:col>7</xdr:col>
      <xdr:colOff>609600</xdr:colOff>
      <xdr:row>24</xdr:row>
      <xdr:rowOff>0</xdr:rowOff>
    </xdr:from>
    <xdr:to>
      <xdr:col>7</xdr:col>
      <xdr:colOff>628664</xdr:colOff>
      <xdr:row>25</xdr:row>
      <xdr:rowOff>47625</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8553450" y="4048125"/>
          <a:ext cx="19064" cy="1905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304800</xdr:colOff>
      <xdr:row>22</xdr:row>
      <xdr:rowOff>76200</xdr:rowOff>
    </xdr:from>
    <xdr:ext cx="1470915" cy="242374"/>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248650" y="3838575"/>
          <a:ext cx="1470915"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半角数字、</a:t>
          </a:r>
          <a:r>
            <a:rPr kumimoji="1" lang="ja-JP" altLang="en-US" sz="900" b="1"/>
            <a:t>レンタルは空欄</a:t>
          </a:r>
          <a:endParaRPr kumimoji="1" lang="en-US" altLang="ja-JP" sz="900" b="1"/>
        </a:p>
      </xdr:txBody>
    </xdr:sp>
    <xdr:clientData/>
  </xdr:oneCellAnchor>
  <xdr:twoCellAnchor>
    <xdr:from>
      <xdr:col>10</xdr:col>
      <xdr:colOff>342900</xdr:colOff>
      <xdr:row>22</xdr:row>
      <xdr:rowOff>123825</xdr:rowOff>
    </xdr:from>
    <xdr:to>
      <xdr:col>10</xdr:col>
      <xdr:colOff>342900</xdr:colOff>
      <xdr:row>24</xdr:row>
      <xdr:rowOff>133350</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13525500" y="3886200"/>
          <a:ext cx="0" cy="2952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22</xdr:row>
      <xdr:rowOff>114300</xdr:rowOff>
    </xdr:from>
    <xdr:to>
      <xdr:col>11</xdr:col>
      <xdr:colOff>257176</xdr:colOff>
      <xdr:row>25</xdr:row>
      <xdr:rowOff>9525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4306550" y="3876675"/>
          <a:ext cx="1" cy="32385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190500</xdr:colOff>
      <xdr:row>21</xdr:row>
      <xdr:rowOff>28575</xdr:rowOff>
    </xdr:from>
    <xdr:ext cx="1114425" cy="242374"/>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391775" y="4714875"/>
          <a:ext cx="1114425"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t>未成年は必須入力</a:t>
          </a:r>
          <a:endParaRPr kumimoji="1" lang="en-US" altLang="ja-JP" sz="9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197896</xdr:colOff>
      <xdr:row>12</xdr:row>
      <xdr:rowOff>39990</xdr:rowOff>
    </xdr:from>
    <xdr:to>
      <xdr:col>10</xdr:col>
      <xdr:colOff>200025</xdr:colOff>
      <xdr:row>20</xdr:row>
      <xdr:rowOff>0</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9122821" y="3440415"/>
          <a:ext cx="2129" cy="111253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1019175</xdr:colOff>
      <xdr:row>9</xdr:row>
      <xdr:rowOff>133350</xdr:rowOff>
    </xdr:from>
    <xdr:ext cx="2344681" cy="392415"/>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66825" y="3067050"/>
          <a:ext cx="2344681"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クラブカップ部門、ベテランカップ部門では、</a:t>
          </a:r>
          <a:endParaRPr kumimoji="1" lang="en-US" altLang="ja-JP" sz="900"/>
        </a:p>
        <a:p>
          <a:r>
            <a:rPr kumimoji="1" lang="ja-JP" altLang="en-US" sz="900"/>
            <a:t>クラブ名（略称）を必ず含むようにしてください</a:t>
          </a:r>
        </a:p>
      </xdr:txBody>
    </xdr:sp>
    <xdr:clientData/>
  </xdr:oneCellAnchor>
  <xdr:twoCellAnchor>
    <xdr:from>
      <xdr:col>2</xdr:col>
      <xdr:colOff>209550</xdr:colOff>
      <xdr:row>12</xdr:row>
      <xdr:rowOff>57150</xdr:rowOff>
    </xdr:from>
    <xdr:to>
      <xdr:col>2</xdr:col>
      <xdr:colOff>209550</xdr:colOff>
      <xdr:row>20</xdr:row>
      <xdr:rowOff>19050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2447925" y="3457575"/>
          <a:ext cx="0" cy="111442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85725</xdr:colOff>
      <xdr:row>14</xdr:row>
      <xdr:rowOff>85725</xdr:rowOff>
    </xdr:from>
    <xdr:ext cx="1704975" cy="392415"/>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33375" y="3771900"/>
          <a:ext cx="1704975"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申込後はオープンへの変更のみ受付可能</a:t>
          </a:r>
        </a:p>
      </xdr:txBody>
    </xdr:sp>
    <xdr:clientData/>
  </xdr:oneCellAnchor>
  <xdr:twoCellAnchor>
    <xdr:from>
      <xdr:col>1</xdr:col>
      <xdr:colOff>933450</xdr:colOff>
      <xdr:row>17</xdr:row>
      <xdr:rowOff>49515</xdr:rowOff>
    </xdr:from>
    <xdr:to>
      <xdr:col>1</xdr:col>
      <xdr:colOff>938213</xdr:colOff>
      <xdr:row>20</xdr:row>
      <xdr:rowOff>28575</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5" idx="2"/>
        </xdr:cNvCxnSpPr>
      </xdr:nvCxnSpPr>
      <xdr:spPr>
        <a:xfrm flipH="1">
          <a:off x="1181100" y="4164315"/>
          <a:ext cx="4763" cy="41721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14</xdr:row>
      <xdr:rowOff>47625</xdr:rowOff>
    </xdr:from>
    <xdr:ext cx="1824410" cy="542456"/>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5048250" y="3733800"/>
          <a:ext cx="1824410"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・姓・名間スペース区切り</a:t>
          </a:r>
          <a:endParaRPr kumimoji="1" lang="en-US" altLang="ja-JP" sz="900"/>
        </a:p>
        <a:p>
          <a:r>
            <a:rPr kumimoji="1" lang="ja-JP" altLang="en-US" sz="900" b="1"/>
            <a:t>・補強選手は末尾に（補強）と加筆</a:t>
          </a:r>
          <a:endParaRPr kumimoji="1" lang="en-US" altLang="ja-JP" sz="900" b="1"/>
        </a:p>
        <a:p>
          <a:r>
            <a:rPr kumimoji="1" lang="ja-JP" altLang="en-US" sz="900"/>
            <a:t>・実在しない氏名は不可</a:t>
          </a:r>
          <a:endParaRPr kumimoji="1" lang="en-US" altLang="ja-JP" sz="900"/>
        </a:p>
      </xdr:txBody>
    </xdr:sp>
    <xdr:clientData/>
  </xdr:oneCellAnchor>
  <xdr:twoCellAnchor>
    <xdr:from>
      <xdr:col>5</xdr:col>
      <xdr:colOff>495300</xdr:colOff>
      <xdr:row>18</xdr:row>
      <xdr:rowOff>18581</xdr:rowOff>
    </xdr:from>
    <xdr:to>
      <xdr:col>5</xdr:col>
      <xdr:colOff>502630</xdr:colOff>
      <xdr:row>20</xdr:row>
      <xdr:rowOff>9525</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9" idx="2"/>
        </xdr:cNvCxnSpPr>
      </xdr:nvCxnSpPr>
      <xdr:spPr>
        <a:xfrm flipH="1">
          <a:off x="6162675" y="4276256"/>
          <a:ext cx="7330" cy="28621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523875</xdr:colOff>
      <xdr:row>9</xdr:row>
      <xdr:rowOff>114300</xdr:rowOff>
    </xdr:from>
    <xdr:ext cx="1541704" cy="542456"/>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191250" y="3048000"/>
          <a:ext cx="1541704"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西暦年・月・日を半角数字で</a:t>
          </a:r>
          <a:endParaRPr kumimoji="1" lang="en-US" altLang="ja-JP" sz="900"/>
        </a:p>
        <a:p>
          <a:r>
            <a:rPr kumimoji="1" lang="ja-JP" altLang="en-US" sz="900"/>
            <a:t>スラッシュ区切り</a:t>
          </a:r>
          <a:endParaRPr kumimoji="1" lang="en-US" altLang="ja-JP" sz="900"/>
        </a:p>
        <a:p>
          <a:r>
            <a:rPr kumimoji="1" lang="ja-JP" altLang="en-US" sz="900"/>
            <a:t>例：</a:t>
          </a:r>
          <a:r>
            <a:rPr kumimoji="1" lang="en-US" altLang="ja-JP" sz="900"/>
            <a:t>1970/1/1</a:t>
          </a:r>
        </a:p>
      </xdr:txBody>
    </xdr:sp>
    <xdr:clientData/>
  </xdr:oneCellAnchor>
  <xdr:twoCellAnchor>
    <xdr:from>
      <xdr:col>7</xdr:col>
      <xdr:colOff>314325</xdr:colOff>
      <xdr:row>13</xdr:row>
      <xdr:rowOff>57150</xdr:rowOff>
    </xdr:from>
    <xdr:to>
      <xdr:col>7</xdr:col>
      <xdr:colOff>323850</xdr:colOff>
      <xdr:row>20</xdr:row>
      <xdr:rowOff>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7191375" y="3600450"/>
          <a:ext cx="9525" cy="9525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504826</xdr:colOff>
      <xdr:row>14</xdr:row>
      <xdr:rowOff>28575</xdr:rowOff>
    </xdr:from>
    <xdr:ext cx="1562100" cy="542456"/>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7381876" y="3714750"/>
          <a:ext cx="1562100"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t>任意項目です</a:t>
          </a:r>
          <a:endParaRPr kumimoji="1" lang="en-US" altLang="ja-JP" sz="900" b="1"/>
        </a:p>
        <a:p>
          <a:r>
            <a:rPr kumimoji="1" lang="ja-JP" altLang="en-US" sz="900"/>
            <a:t>前日のオーダー変更届</a:t>
          </a:r>
          <a:endParaRPr kumimoji="1" lang="en-US" altLang="ja-JP" sz="900"/>
        </a:p>
        <a:p>
          <a:r>
            <a:rPr kumimoji="1" lang="ja-JP" altLang="en-US" sz="900"/>
            <a:t>提出時にも記入可</a:t>
          </a:r>
          <a:endParaRPr kumimoji="1" lang="en-US" altLang="ja-JP" sz="900"/>
        </a:p>
      </xdr:txBody>
    </xdr:sp>
    <xdr:clientData/>
  </xdr:oneCellAnchor>
  <xdr:twoCellAnchor>
    <xdr:from>
      <xdr:col>8</xdr:col>
      <xdr:colOff>447675</xdr:colOff>
      <xdr:row>18</xdr:row>
      <xdr:rowOff>9525</xdr:rowOff>
    </xdr:from>
    <xdr:to>
      <xdr:col>8</xdr:col>
      <xdr:colOff>447675</xdr:colOff>
      <xdr:row>20</xdr:row>
      <xdr:rowOff>9525</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8010525" y="4267200"/>
          <a:ext cx="0" cy="2952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257175</xdr:colOff>
      <xdr:row>17</xdr:row>
      <xdr:rowOff>133350</xdr:rowOff>
    </xdr:from>
    <xdr:to>
      <xdr:col>9</xdr:col>
      <xdr:colOff>257176</xdr:colOff>
      <xdr:row>20</xdr:row>
      <xdr:rowOff>19050</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8686800" y="4248150"/>
          <a:ext cx="1" cy="32385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828675</xdr:colOff>
      <xdr:row>9</xdr:row>
      <xdr:rowOff>104775</xdr:rowOff>
    </xdr:from>
    <xdr:ext cx="878702" cy="533288"/>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8391525" y="3038475"/>
          <a:ext cx="878702" cy="533288"/>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2019</a:t>
          </a:r>
        </a:p>
        <a:p>
          <a:r>
            <a:rPr kumimoji="1" lang="ja-JP" altLang="en-US" sz="900"/>
            <a:t>年</a:t>
          </a:r>
          <a:r>
            <a:rPr kumimoji="1" lang="en-US" altLang="ja-JP" sz="900"/>
            <a:t>4</a:t>
          </a:r>
          <a:r>
            <a:rPr kumimoji="1" lang="ja-JP" altLang="en-US" sz="900"/>
            <a:t>月</a:t>
          </a:r>
          <a:r>
            <a:rPr kumimoji="1" lang="en-US" altLang="ja-JP" sz="900"/>
            <a:t>1</a:t>
          </a:r>
          <a:r>
            <a:rPr kumimoji="1" lang="ja-JP" altLang="en-US" sz="900"/>
            <a:t>日時点</a:t>
          </a:r>
          <a:endParaRPr kumimoji="1" lang="en-US" altLang="ja-JP" sz="900"/>
        </a:p>
        <a:p>
          <a:r>
            <a:rPr kumimoji="1" lang="ja-JP" altLang="en-US" sz="900"/>
            <a:t>（自動計算）</a:t>
          </a:r>
          <a:endParaRPr kumimoji="1" lang="en-US" altLang="ja-JP"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tabSelected="1" workbookViewId="0">
      <selection activeCell="C3" sqref="C3"/>
    </sheetView>
  </sheetViews>
  <sheetFormatPr defaultColWidth="9" defaultRowHeight="10.8" x14ac:dyDescent="0.2"/>
  <cols>
    <col min="1" max="1" width="3.109375" style="58" customWidth="1"/>
    <col min="2" max="2" width="27.6640625" style="56" customWidth="1"/>
    <col min="3" max="3" width="41.109375" style="56" customWidth="1"/>
    <col min="4" max="4" width="7.44140625" style="51" customWidth="1"/>
    <col min="5" max="5" width="13.33203125" style="58" customWidth="1"/>
    <col min="6" max="6" width="20.109375" style="58" bestFit="1" customWidth="1"/>
    <col min="7" max="11" width="9" style="58"/>
    <col min="12" max="12" width="9" style="58" customWidth="1"/>
    <col min="13" max="26" width="9" style="58"/>
    <col min="27" max="16384" width="9" style="56"/>
  </cols>
  <sheetData>
    <row r="1" spans="2:26" s="52" customFormat="1" ht="53.25" customHeight="1" x14ac:dyDescent="0.2">
      <c r="B1" s="246" t="s">
        <v>119</v>
      </c>
      <c r="C1" s="246"/>
      <c r="D1" s="51"/>
    </row>
    <row r="2" spans="2:26" s="54" customFormat="1" ht="22.5" customHeight="1" thickBot="1" x14ac:dyDescent="0.25">
      <c r="B2" s="53" t="s">
        <v>28</v>
      </c>
      <c r="D2" s="55"/>
    </row>
    <row r="3" spans="2:26" ht="71.25" customHeight="1" thickBot="1" x14ac:dyDescent="0.25">
      <c r="B3" s="76" t="s">
        <v>211</v>
      </c>
      <c r="C3" s="207"/>
      <c r="E3" s="243" t="s">
        <v>210</v>
      </c>
      <c r="F3" s="243"/>
      <c r="G3" s="243"/>
      <c r="H3" s="243"/>
      <c r="I3" s="243"/>
      <c r="J3" s="243"/>
      <c r="K3" s="243"/>
      <c r="L3" s="243"/>
      <c r="M3" s="243"/>
      <c r="N3" s="243"/>
      <c r="Y3" s="56"/>
      <c r="Z3" s="56"/>
    </row>
    <row r="4" spans="2:26" s="58" customFormat="1" x14ac:dyDescent="0.2">
      <c r="B4" s="57"/>
      <c r="D4" s="51"/>
    </row>
    <row r="5" spans="2:26" s="54" customFormat="1" ht="22.5" customHeight="1" thickBot="1" x14ac:dyDescent="0.25">
      <c r="B5" s="53" t="s">
        <v>29</v>
      </c>
      <c r="D5" s="55"/>
    </row>
    <row r="6" spans="2:26" ht="12.75" customHeight="1" x14ac:dyDescent="0.2">
      <c r="B6" s="59" t="s">
        <v>0</v>
      </c>
      <c r="C6" s="60"/>
      <c r="Y6" s="56"/>
      <c r="Z6" s="56"/>
    </row>
    <row r="7" spans="2:26" ht="12.75" customHeight="1" x14ac:dyDescent="0.2">
      <c r="B7" s="61" t="s">
        <v>30</v>
      </c>
      <c r="C7" s="62"/>
      <c r="Y7" s="56"/>
      <c r="Z7" s="56"/>
    </row>
    <row r="8" spans="2:26" ht="12.75" customHeight="1" thickBot="1" x14ac:dyDescent="0.25">
      <c r="B8" s="63" t="s">
        <v>31</v>
      </c>
      <c r="C8" s="215"/>
      <c r="Y8" s="56"/>
      <c r="Z8" s="56"/>
    </row>
    <row r="9" spans="2:26" s="58" customFormat="1" x14ac:dyDescent="0.2">
      <c r="B9" s="64"/>
      <c r="C9" s="65"/>
      <c r="D9" s="51"/>
    </row>
    <row r="10" spans="2:26" s="67" customFormat="1" ht="21" customHeight="1" x14ac:dyDescent="0.2">
      <c r="B10" s="53" t="s">
        <v>32</v>
      </c>
      <c r="C10" s="66"/>
      <c r="D10" s="55"/>
    </row>
    <row r="11" spans="2:26" s="68" customFormat="1" ht="27.75" customHeight="1" thickBot="1" x14ac:dyDescent="0.25">
      <c r="B11" s="252" t="s">
        <v>120</v>
      </c>
      <c r="C11" s="252"/>
      <c r="D11" s="51"/>
    </row>
    <row r="12" spans="2:26" x14ac:dyDescent="0.2">
      <c r="B12" s="59" t="s">
        <v>33</v>
      </c>
      <c r="C12" s="69"/>
      <c r="D12" s="51" t="s">
        <v>34</v>
      </c>
      <c r="Y12" s="56"/>
      <c r="Z12" s="56"/>
    </row>
    <row r="13" spans="2:26" ht="43.8" thickBot="1" x14ac:dyDescent="0.25">
      <c r="B13" s="70" t="s">
        <v>35</v>
      </c>
      <c r="C13" s="71"/>
      <c r="Y13" s="56"/>
      <c r="Z13" s="56"/>
    </row>
    <row r="14" spans="2:26" s="72" customFormat="1" ht="14.4" x14ac:dyDescent="0.2">
      <c r="B14" s="58"/>
      <c r="C14" s="58"/>
      <c r="D14" s="51"/>
    </row>
    <row r="15" spans="2:26" s="58" customFormat="1" x14ac:dyDescent="0.2">
      <c r="C15" s="73"/>
      <c r="D15" s="51"/>
    </row>
    <row r="16" spans="2:26" s="54" customFormat="1" ht="24.75" customHeight="1" x14ac:dyDescent="0.2">
      <c r="B16" s="53" t="s">
        <v>36</v>
      </c>
      <c r="C16" s="74"/>
      <c r="D16" s="75"/>
    </row>
    <row r="17" spans="2:26" s="58" customFormat="1" ht="13.5" customHeight="1" thickBot="1" x14ac:dyDescent="0.25">
      <c r="D17" s="78"/>
      <c r="E17" s="58" t="s">
        <v>38</v>
      </c>
    </row>
    <row r="18" spans="2:26" ht="13.5" customHeight="1" thickBot="1" x14ac:dyDescent="0.25">
      <c r="B18" s="76" t="s">
        <v>37</v>
      </c>
      <c r="C18" s="77"/>
      <c r="E18" s="148" t="s">
        <v>39</v>
      </c>
      <c r="F18" s="149" t="s">
        <v>40</v>
      </c>
      <c r="Y18" s="56"/>
      <c r="Z18" s="56"/>
    </row>
    <row r="19" spans="2:26" ht="13.5" customHeight="1" x14ac:dyDescent="0.2">
      <c r="B19" s="79" t="s">
        <v>197</v>
      </c>
      <c r="C19" s="80">
        <f>'（土曜）トータスミドル'!N1</f>
        <v>0</v>
      </c>
      <c r="E19" s="81" t="s">
        <v>170</v>
      </c>
      <c r="F19" s="82">
        <v>32100</v>
      </c>
      <c r="G19" s="58" t="s">
        <v>174</v>
      </c>
      <c r="Y19" s="56"/>
      <c r="Z19" s="56"/>
    </row>
    <row r="20" spans="2:26" ht="13.5" customHeight="1" x14ac:dyDescent="0.2">
      <c r="B20" s="79" t="s">
        <v>153</v>
      </c>
      <c r="C20" s="80">
        <f>キャンプサイト宿泊!F19</f>
        <v>0</v>
      </c>
      <c r="E20" s="81" t="s">
        <v>41</v>
      </c>
      <c r="F20" s="82">
        <v>7000</v>
      </c>
      <c r="G20" s="58" t="s">
        <v>175</v>
      </c>
      <c r="Y20" s="56"/>
      <c r="Z20" s="56"/>
    </row>
    <row r="21" spans="2:26" ht="13.5" customHeight="1" thickBot="1" x14ac:dyDescent="0.25">
      <c r="B21" s="83" t="s">
        <v>198</v>
      </c>
      <c r="C21" s="84">
        <f>'（日曜）7人リレー'!M3</f>
        <v>0</v>
      </c>
      <c r="E21" s="81" t="s">
        <v>171</v>
      </c>
      <c r="F21" s="82">
        <f>3500+14400</f>
        <v>17900</v>
      </c>
      <c r="G21" s="58" t="s">
        <v>192</v>
      </c>
      <c r="Y21" s="56"/>
      <c r="Z21" s="56"/>
    </row>
    <row r="22" spans="2:26" ht="24.75" customHeight="1" thickBot="1" x14ac:dyDescent="0.25">
      <c r="B22" s="85" t="s">
        <v>42</v>
      </c>
      <c r="C22" s="86">
        <f>SUM(C19:C21)-C18</f>
        <v>0</v>
      </c>
      <c r="E22" s="81" t="s">
        <v>172</v>
      </c>
      <c r="F22" s="82">
        <v>7000</v>
      </c>
      <c r="G22" s="58" t="s">
        <v>191</v>
      </c>
      <c r="Y22" s="56"/>
      <c r="Z22" s="56"/>
    </row>
    <row r="23" spans="2:26" ht="13.5" customHeight="1" x14ac:dyDescent="0.2">
      <c r="B23" s="247"/>
      <c r="C23" s="247"/>
      <c r="E23" s="81" t="s">
        <v>173</v>
      </c>
      <c r="F23" s="82">
        <f>3500+3500</f>
        <v>7000</v>
      </c>
      <c r="G23" s="58" t="s">
        <v>176</v>
      </c>
      <c r="Y23" s="56"/>
      <c r="Z23" s="56"/>
    </row>
    <row r="24" spans="2:26" ht="13.5" customHeight="1" x14ac:dyDescent="0.2">
      <c r="B24" s="58" t="s">
        <v>121</v>
      </c>
      <c r="C24" s="58"/>
      <c r="E24" s="81" t="s">
        <v>177</v>
      </c>
      <c r="F24" s="82">
        <v>3500</v>
      </c>
      <c r="G24" s="58" t="s">
        <v>179</v>
      </c>
      <c r="Y24" s="56"/>
      <c r="Z24" s="56"/>
    </row>
    <row r="25" spans="2:26" ht="13.5" customHeight="1" x14ac:dyDescent="0.2">
      <c r="B25" s="58"/>
      <c r="C25" s="58"/>
      <c r="E25" s="81" t="s">
        <v>178</v>
      </c>
      <c r="F25" s="82">
        <v>3500</v>
      </c>
      <c r="G25" s="58" t="s">
        <v>180</v>
      </c>
      <c r="Y25" s="56"/>
      <c r="Z25" s="56"/>
    </row>
    <row r="26" spans="2:26" ht="13.5" customHeight="1" x14ac:dyDescent="0.2">
      <c r="B26" s="58"/>
      <c r="C26" s="58"/>
      <c r="E26" s="81" t="s">
        <v>181</v>
      </c>
      <c r="F26" s="82">
        <f>7000+2000</f>
        <v>9000</v>
      </c>
      <c r="G26" s="58" t="s">
        <v>194</v>
      </c>
      <c r="Y26" s="56"/>
      <c r="Z26" s="56"/>
    </row>
    <row r="27" spans="2:26" ht="13.5" customHeight="1" thickBot="1" x14ac:dyDescent="0.25">
      <c r="B27" s="53" t="s">
        <v>43</v>
      </c>
      <c r="C27" s="87"/>
      <c r="E27" s="81" t="s">
        <v>182</v>
      </c>
      <c r="F27" s="82">
        <v>7000</v>
      </c>
      <c r="G27" s="58" t="s">
        <v>185</v>
      </c>
      <c r="Y27" s="56"/>
      <c r="Z27" s="56"/>
    </row>
    <row r="28" spans="2:26" ht="13.5" customHeight="1" x14ac:dyDescent="0.2">
      <c r="B28" s="59" t="s">
        <v>44</v>
      </c>
      <c r="C28" s="88"/>
      <c r="E28" s="81" t="s">
        <v>183</v>
      </c>
      <c r="F28" s="82">
        <v>3500</v>
      </c>
      <c r="G28" s="58" t="s">
        <v>184</v>
      </c>
      <c r="Y28" s="56"/>
      <c r="Z28" s="56"/>
    </row>
    <row r="29" spans="2:26" ht="13.5" customHeight="1" thickBot="1" x14ac:dyDescent="0.25">
      <c r="B29" s="63" t="s">
        <v>45</v>
      </c>
      <c r="C29" s="89"/>
      <c r="E29" s="81" t="s">
        <v>186</v>
      </c>
      <c r="F29" s="82">
        <v>7000</v>
      </c>
      <c r="G29" s="58" t="s">
        <v>187</v>
      </c>
      <c r="Y29" s="56"/>
      <c r="Z29" s="56"/>
    </row>
    <row r="30" spans="2:26" ht="13.5" customHeight="1" x14ac:dyDescent="0.2">
      <c r="B30" s="90"/>
      <c r="C30" s="90"/>
      <c r="E30" s="81" t="s">
        <v>188</v>
      </c>
      <c r="F30" s="82">
        <f>7000+4000</f>
        <v>11000</v>
      </c>
      <c r="G30" s="58" t="s">
        <v>193</v>
      </c>
      <c r="Y30" s="56"/>
      <c r="Z30" s="56"/>
    </row>
    <row r="31" spans="2:26" ht="13.5" customHeight="1" x14ac:dyDescent="0.2">
      <c r="B31" s="90"/>
      <c r="C31" s="90"/>
      <c r="E31" s="81" t="s">
        <v>189</v>
      </c>
      <c r="F31" s="82">
        <v>3500</v>
      </c>
      <c r="G31" s="58" t="s">
        <v>190</v>
      </c>
      <c r="Y31" s="56"/>
      <c r="Z31" s="56"/>
    </row>
    <row r="32" spans="2:26" ht="13.5" customHeight="1" thickBot="1" x14ac:dyDescent="0.25">
      <c r="B32" s="90" t="s">
        <v>46</v>
      </c>
      <c r="C32" s="90"/>
      <c r="E32" s="51"/>
      <c r="F32" s="198"/>
      <c r="Y32" s="56"/>
      <c r="Z32" s="56"/>
    </row>
    <row r="33" spans="2:26" ht="13.5" customHeight="1" thickBot="1" x14ac:dyDescent="0.25">
      <c r="B33" s="147" t="s">
        <v>47</v>
      </c>
      <c r="C33" s="58"/>
      <c r="E33" s="51"/>
      <c r="F33" s="198"/>
      <c r="Y33" s="56"/>
      <c r="Z33" s="56"/>
    </row>
    <row r="34" spans="2:26" ht="13.5" customHeight="1" x14ac:dyDescent="0.2">
      <c r="B34" s="248"/>
      <c r="C34" s="249"/>
      <c r="E34" s="51"/>
      <c r="F34" s="198"/>
      <c r="Y34" s="56"/>
      <c r="Z34" s="56"/>
    </row>
    <row r="35" spans="2:26" ht="13.5" customHeight="1" x14ac:dyDescent="0.2">
      <c r="B35" s="250"/>
      <c r="C35" s="251"/>
      <c r="E35" s="51"/>
      <c r="F35" s="198"/>
      <c r="Y35" s="56"/>
      <c r="Z35" s="56"/>
    </row>
    <row r="36" spans="2:26" ht="13.5" customHeight="1" x14ac:dyDescent="0.2">
      <c r="B36" s="250"/>
      <c r="C36" s="251"/>
      <c r="Y36" s="56"/>
      <c r="Z36" s="56"/>
    </row>
    <row r="37" spans="2:26" s="58" customFormat="1" ht="13.5" customHeight="1" x14ac:dyDescent="0.2">
      <c r="B37" s="250"/>
      <c r="C37" s="251"/>
      <c r="D37" s="51"/>
    </row>
    <row r="38" spans="2:26" s="58" customFormat="1" ht="13.5" customHeight="1" x14ac:dyDescent="0.2">
      <c r="B38" s="253"/>
      <c r="C38" s="254"/>
      <c r="D38" s="51"/>
    </row>
    <row r="39" spans="2:26" s="58" customFormat="1" ht="13.5" customHeight="1" x14ac:dyDescent="0.2">
      <c r="B39" s="255"/>
      <c r="C39" s="256"/>
      <c r="D39" s="51"/>
    </row>
    <row r="40" spans="2:26" s="58" customFormat="1" x14ac:dyDescent="0.2">
      <c r="B40" s="255"/>
      <c r="C40" s="256"/>
      <c r="D40" s="51"/>
    </row>
    <row r="41" spans="2:26" s="58" customFormat="1" x14ac:dyDescent="0.2">
      <c r="B41" s="255"/>
      <c r="C41" s="256"/>
      <c r="D41" s="51"/>
    </row>
    <row r="42" spans="2:26" s="58" customFormat="1" x14ac:dyDescent="0.2">
      <c r="B42" s="255"/>
      <c r="C42" s="256"/>
      <c r="D42" s="51"/>
    </row>
    <row r="43" spans="2:26" s="58" customFormat="1" ht="14.25" customHeight="1" thickBot="1" x14ac:dyDescent="0.25">
      <c r="B43" s="244"/>
      <c r="C43" s="245"/>
      <c r="D43" s="51"/>
    </row>
    <row r="44" spans="2:26" s="58" customFormat="1" x14ac:dyDescent="0.2">
      <c r="D44" s="51"/>
    </row>
    <row r="45" spans="2:26" s="58" customFormat="1" x14ac:dyDescent="0.2">
      <c r="D45" s="51"/>
    </row>
    <row r="46" spans="2:26" s="58" customFormat="1" x14ac:dyDescent="0.2">
      <c r="D46" s="51"/>
    </row>
    <row r="47" spans="2:26" s="58" customFormat="1" x14ac:dyDescent="0.2">
      <c r="D47" s="51"/>
    </row>
    <row r="48" spans="2:26" s="58" customFormat="1" x14ac:dyDescent="0.2">
      <c r="D48" s="51"/>
    </row>
    <row r="49" spans="4:4" s="58" customFormat="1" x14ac:dyDescent="0.2">
      <c r="D49" s="51"/>
    </row>
    <row r="50" spans="4:4" s="58" customFormat="1" x14ac:dyDescent="0.2">
      <c r="D50" s="51"/>
    </row>
    <row r="51" spans="4:4" s="58" customFormat="1" x14ac:dyDescent="0.2">
      <c r="D51" s="51"/>
    </row>
    <row r="52" spans="4:4" s="58" customFormat="1" x14ac:dyDescent="0.2">
      <c r="D52" s="51"/>
    </row>
    <row r="53" spans="4:4" s="58" customFormat="1" x14ac:dyDescent="0.2">
      <c r="D53" s="51"/>
    </row>
    <row r="54" spans="4:4" s="58" customFormat="1" x14ac:dyDescent="0.2">
      <c r="D54" s="51"/>
    </row>
    <row r="55" spans="4:4" s="58" customFormat="1" x14ac:dyDescent="0.2">
      <c r="D55" s="51"/>
    </row>
    <row r="56" spans="4:4" s="58" customFormat="1" x14ac:dyDescent="0.2">
      <c r="D56" s="51"/>
    </row>
    <row r="57" spans="4:4" s="58" customFormat="1" x14ac:dyDescent="0.2">
      <c r="D57" s="51"/>
    </row>
    <row r="58" spans="4:4" s="58" customFormat="1" x14ac:dyDescent="0.2">
      <c r="D58" s="51"/>
    </row>
    <row r="59" spans="4:4" s="58" customFormat="1" x14ac:dyDescent="0.2">
      <c r="D59" s="51"/>
    </row>
    <row r="60" spans="4:4" s="58" customFormat="1" x14ac:dyDescent="0.2">
      <c r="D60" s="51"/>
    </row>
    <row r="61" spans="4:4" s="58" customFormat="1" x14ac:dyDescent="0.2">
      <c r="D61" s="51"/>
    </row>
    <row r="62" spans="4:4" s="58" customFormat="1" x14ac:dyDescent="0.2">
      <c r="D62" s="51"/>
    </row>
    <row r="63" spans="4:4" s="58" customFormat="1" x14ac:dyDescent="0.2">
      <c r="D63" s="51"/>
    </row>
    <row r="64" spans="4:4" s="58" customFormat="1" x14ac:dyDescent="0.2">
      <c r="D64" s="51"/>
    </row>
    <row r="65" spans="2:4" s="58" customFormat="1" x14ac:dyDescent="0.2">
      <c r="D65" s="51"/>
    </row>
    <row r="66" spans="2:4" s="58" customFormat="1" x14ac:dyDescent="0.2">
      <c r="D66" s="51"/>
    </row>
    <row r="67" spans="2:4" s="58" customFormat="1" x14ac:dyDescent="0.2">
      <c r="D67" s="51"/>
    </row>
    <row r="68" spans="2:4" s="58" customFormat="1" x14ac:dyDescent="0.2">
      <c r="D68" s="51"/>
    </row>
    <row r="69" spans="2:4" s="58" customFormat="1" x14ac:dyDescent="0.2">
      <c r="D69" s="51"/>
    </row>
    <row r="70" spans="2:4" s="58" customFormat="1" x14ac:dyDescent="0.2">
      <c r="B70" s="56"/>
      <c r="C70" s="56"/>
      <c r="D70" s="51"/>
    </row>
    <row r="71" spans="2:4" s="58" customFormat="1" x14ac:dyDescent="0.2">
      <c r="B71" s="56"/>
      <c r="C71" s="56"/>
      <c r="D71" s="51"/>
    </row>
  </sheetData>
  <sheetProtection sheet="1" objects="1" scenarios="1"/>
  <mergeCells count="14">
    <mergeCell ref="E3:N3"/>
    <mergeCell ref="B43:C43"/>
    <mergeCell ref="B1:C1"/>
    <mergeCell ref="B23:C23"/>
    <mergeCell ref="B34:C34"/>
    <mergeCell ref="B37:C37"/>
    <mergeCell ref="B11:C11"/>
    <mergeCell ref="B35:C35"/>
    <mergeCell ref="B36:C36"/>
    <mergeCell ref="B38:C38"/>
    <mergeCell ref="B39:C39"/>
    <mergeCell ref="B40:C40"/>
    <mergeCell ref="B41:C41"/>
    <mergeCell ref="B42:C42"/>
  </mergeCells>
  <phoneticPr fontId="3"/>
  <dataValidations count="3">
    <dataValidation type="whole" allowBlank="1" showInputMessage="1" showErrorMessage="1" sqref="C18">
      <formula1>0</formula1>
      <formula2>30000</formula2>
    </dataValidation>
    <dataValidation type="textLength" allowBlank="1" showInputMessage="1" showErrorMessage="1" sqref="C3">
      <formula1>1</formula1>
      <formula2>12</formula2>
    </dataValidation>
    <dataValidation type="list" allowBlank="1" showInputMessage="1" showErrorMessage="1" promptTitle="広告スペースの希望" prompt="選んでください" sqref="C15:C16">
      <formula1>"必要ない,掲載する（下に原稿）,別途添付で原稿を用意した"</formula1>
    </dataValidation>
  </dataValidations>
  <pageMargins left="0.7" right="0.7" top="0.75" bottom="0.75" header="0.3" footer="0.3"/>
  <pageSetup paperSize="9" orientation="portrait" horizontalDpi="4294967293"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0"/>
  <sheetViews>
    <sheetView workbookViewId="0">
      <selection activeCell="B5" sqref="B5"/>
    </sheetView>
  </sheetViews>
  <sheetFormatPr defaultColWidth="9" defaultRowHeight="10.8" x14ac:dyDescent="0.2"/>
  <cols>
    <col min="1" max="1" width="12.77734375" style="33" customWidth="1"/>
    <col min="2" max="2" width="15.33203125" style="33" customWidth="1"/>
    <col min="3" max="3" width="19.88671875" style="33" customWidth="1"/>
    <col min="4" max="4" width="12" style="33" customWidth="1"/>
    <col min="5" max="5" width="17.109375" style="33" bestFit="1" customWidth="1"/>
    <col min="6" max="6" width="12.109375" style="40" customWidth="1"/>
    <col min="7" max="7" width="4.44140625" style="33" bestFit="1" customWidth="1"/>
    <col min="8" max="8" width="14.77734375" style="33" customWidth="1"/>
    <col min="9" max="9" width="10.6640625" style="33" bestFit="1" customWidth="1"/>
    <col min="10" max="10" width="14.77734375" style="33" customWidth="1"/>
    <col min="11" max="11" width="13.21875" style="33" bestFit="1" customWidth="1"/>
    <col min="12" max="12" width="10" style="33" bestFit="1" customWidth="1"/>
    <col min="13" max="13" width="42.88671875" style="41" customWidth="1"/>
    <col min="14" max="14" width="15.21875" style="213" customWidth="1"/>
    <col min="15" max="17" width="14" style="31" customWidth="1"/>
    <col min="18" max="34" width="9" style="32"/>
    <col min="35" max="16384" width="9" style="33"/>
  </cols>
  <sheetData>
    <row r="1" spans="1:32" s="1" customFormat="1" ht="21" x14ac:dyDescent="0.2">
      <c r="B1" s="2" t="s">
        <v>117</v>
      </c>
      <c r="C1" s="2"/>
      <c r="F1" s="3"/>
      <c r="H1" s="3"/>
      <c r="K1" s="3"/>
      <c r="M1" s="4" t="s">
        <v>196</v>
      </c>
      <c r="N1" s="208">
        <f>SUM(N28:N208)+D5</f>
        <v>0</v>
      </c>
    </row>
    <row r="2" spans="1:32" s="5" customFormat="1" ht="33" customHeight="1" x14ac:dyDescent="0.2">
      <c r="A2" s="5" t="s">
        <v>127</v>
      </c>
      <c r="F2" s="6"/>
      <c r="H2" s="6"/>
      <c r="K2" s="6"/>
      <c r="M2" s="7"/>
      <c r="N2" s="209"/>
    </row>
    <row r="3" spans="1:32" s="8" customFormat="1" ht="13.8" thickBot="1" x14ac:dyDescent="0.25">
      <c r="B3" s="150" t="s">
        <v>124</v>
      </c>
      <c r="H3" s="9"/>
      <c r="I3" s="9"/>
      <c r="J3" s="9"/>
      <c r="K3" s="10"/>
      <c r="L3" s="10"/>
      <c r="N3" s="218"/>
    </row>
    <row r="4" spans="1:32" s="11" customFormat="1" ht="21.6" thickBot="1" x14ac:dyDescent="0.25">
      <c r="A4" s="1"/>
      <c r="B4" s="236" t="s">
        <v>123</v>
      </c>
      <c r="C4" s="169"/>
      <c r="D4" s="169"/>
      <c r="E4" s="3"/>
      <c r="F4" s="1"/>
      <c r="G4" s="1"/>
      <c r="H4" s="3"/>
      <c r="I4" s="1"/>
      <c r="J4" s="3"/>
      <c r="K4" s="1"/>
      <c r="L4" s="4"/>
      <c r="M4" s="1"/>
      <c r="N4" s="210"/>
      <c r="O4" s="1"/>
      <c r="P4" s="1"/>
      <c r="Q4" s="1"/>
      <c r="R4" s="1"/>
      <c r="S4" s="1"/>
      <c r="T4" s="1"/>
      <c r="U4" s="1"/>
      <c r="V4" s="1"/>
      <c r="W4" s="1"/>
      <c r="X4" s="1"/>
      <c r="Y4" s="1"/>
      <c r="Z4" s="1"/>
      <c r="AA4" s="1"/>
      <c r="AB4" s="1"/>
      <c r="AC4" s="1"/>
      <c r="AD4" s="1"/>
      <c r="AE4" s="1"/>
      <c r="AF4" s="1"/>
    </row>
    <row r="5" spans="1:32" s="11" customFormat="1" ht="21.6" thickBot="1" x14ac:dyDescent="0.25">
      <c r="A5" s="1"/>
      <c r="B5" s="237"/>
      <c r="C5" s="58" t="s">
        <v>212</v>
      </c>
      <c r="D5" s="170"/>
      <c r="E5" s="3"/>
      <c r="F5" s="1"/>
      <c r="G5" s="1"/>
      <c r="H5" s="3"/>
      <c r="I5" s="1"/>
      <c r="J5" s="3"/>
      <c r="K5" s="1"/>
      <c r="L5" s="4"/>
      <c r="M5" s="1"/>
      <c r="N5" s="210"/>
      <c r="O5" s="1"/>
      <c r="P5" s="1"/>
      <c r="Q5" s="1"/>
      <c r="R5" s="1"/>
      <c r="S5" s="1"/>
      <c r="T5" s="1"/>
      <c r="U5" s="1"/>
      <c r="V5" s="1"/>
      <c r="W5" s="1"/>
      <c r="X5" s="1"/>
      <c r="Y5" s="1"/>
      <c r="Z5" s="1"/>
      <c r="AA5" s="1"/>
      <c r="AB5" s="1"/>
      <c r="AC5" s="1"/>
      <c r="AD5" s="1"/>
      <c r="AE5" s="1"/>
      <c r="AF5" s="1"/>
    </row>
    <row r="6" spans="1:32" s="5" customFormat="1" ht="33" customHeight="1" thickBot="1" x14ac:dyDescent="0.25">
      <c r="A6" s="5" t="s">
        <v>126</v>
      </c>
      <c r="F6" s="6"/>
      <c r="H6" s="6"/>
      <c r="K6" s="6"/>
      <c r="M6" s="7"/>
      <c r="N6" s="209"/>
    </row>
    <row r="7" spans="1:32" s="11" customFormat="1" ht="15.75" customHeight="1" thickBot="1" x14ac:dyDescent="0.25">
      <c r="A7" s="1"/>
      <c r="B7" s="154" t="s">
        <v>129</v>
      </c>
      <c r="C7" s="155" t="s">
        <v>202</v>
      </c>
      <c r="D7" s="156" t="s">
        <v>5</v>
      </c>
      <c r="E7" s="3"/>
      <c r="F7" s="1"/>
      <c r="G7" s="1"/>
      <c r="H7" s="3"/>
      <c r="I7" s="1"/>
      <c r="J7" s="3"/>
      <c r="K7" s="1"/>
      <c r="L7" s="4"/>
      <c r="M7" s="1"/>
      <c r="N7" s="210"/>
      <c r="O7" s="1"/>
      <c r="P7" s="1"/>
      <c r="Q7" s="1"/>
      <c r="R7" s="1"/>
      <c r="S7" s="1"/>
      <c r="T7" s="1"/>
      <c r="U7" s="1"/>
      <c r="V7" s="1"/>
      <c r="W7" s="1"/>
      <c r="X7" s="1"/>
      <c r="Y7" s="1"/>
      <c r="Z7" s="1"/>
      <c r="AA7" s="1"/>
      <c r="AB7" s="1"/>
      <c r="AC7" s="1"/>
      <c r="AD7" s="1"/>
      <c r="AE7" s="1"/>
      <c r="AF7" s="1"/>
    </row>
    <row r="8" spans="1:32" s="11" customFormat="1" ht="13.5" customHeight="1" x14ac:dyDescent="0.2">
      <c r="A8" s="1"/>
      <c r="B8" s="153"/>
      <c r="C8" s="223"/>
      <c r="D8" s="229"/>
      <c r="E8" s="3"/>
      <c r="F8" s="1"/>
      <c r="G8" s="1"/>
      <c r="H8" s="3"/>
      <c r="I8" s="1"/>
      <c r="J8" s="3"/>
      <c r="K8" s="1"/>
      <c r="L8" s="4"/>
      <c r="M8" s="1"/>
      <c r="N8" s="210"/>
      <c r="O8" s="1"/>
      <c r="P8" s="1"/>
      <c r="Q8" s="1"/>
      <c r="R8" s="1"/>
      <c r="S8" s="1"/>
      <c r="T8" s="1"/>
      <c r="U8" s="1"/>
      <c r="V8" s="1"/>
      <c r="W8" s="1"/>
      <c r="X8" s="1"/>
      <c r="Y8" s="1"/>
      <c r="Z8" s="1"/>
      <c r="AA8" s="1"/>
      <c r="AB8" s="1"/>
      <c r="AC8" s="1"/>
      <c r="AD8" s="1"/>
      <c r="AE8" s="1"/>
      <c r="AF8" s="1"/>
    </row>
    <row r="9" spans="1:32" s="11" customFormat="1" ht="13.5" customHeight="1" x14ac:dyDescent="0.2">
      <c r="A9" s="1"/>
      <c r="B9" s="151"/>
      <c r="C9" s="224"/>
      <c r="D9" s="230"/>
      <c r="E9" s="3"/>
      <c r="F9" s="1"/>
      <c r="G9" s="1"/>
      <c r="H9" s="3"/>
      <c r="I9" s="1"/>
      <c r="J9" s="3"/>
      <c r="K9" s="1"/>
      <c r="L9" s="4"/>
      <c r="M9" s="1"/>
      <c r="N9" s="210"/>
      <c r="O9" s="1"/>
      <c r="P9" s="1"/>
      <c r="Q9" s="1"/>
      <c r="R9" s="1"/>
      <c r="S9" s="1"/>
      <c r="T9" s="1"/>
      <c r="U9" s="1"/>
      <c r="V9" s="1"/>
      <c r="W9" s="1"/>
      <c r="X9" s="1"/>
      <c r="Y9" s="1"/>
      <c r="Z9" s="1"/>
      <c r="AA9" s="1"/>
      <c r="AB9" s="1"/>
      <c r="AC9" s="1"/>
      <c r="AD9" s="1"/>
      <c r="AE9" s="1"/>
      <c r="AF9" s="1"/>
    </row>
    <row r="10" spans="1:32" s="11" customFormat="1" ht="13.5" customHeight="1" x14ac:dyDescent="0.2">
      <c r="A10" s="1"/>
      <c r="B10" s="151"/>
      <c r="C10" s="224"/>
      <c r="D10" s="230"/>
      <c r="E10" s="3"/>
      <c r="F10" s="1"/>
      <c r="G10" s="1"/>
      <c r="H10" s="3"/>
      <c r="I10" s="1"/>
      <c r="J10" s="3"/>
      <c r="K10" s="1"/>
      <c r="L10" s="4"/>
      <c r="M10" s="1"/>
      <c r="N10" s="210"/>
      <c r="O10" s="1"/>
      <c r="P10" s="1"/>
      <c r="Q10" s="1"/>
      <c r="R10" s="1"/>
      <c r="S10" s="1"/>
      <c r="T10" s="1"/>
      <c r="U10" s="1"/>
      <c r="V10" s="1"/>
      <c r="W10" s="1"/>
      <c r="X10" s="1"/>
      <c r="Y10" s="1"/>
      <c r="Z10" s="1"/>
      <c r="AA10" s="1"/>
      <c r="AB10" s="1"/>
      <c r="AC10" s="1"/>
      <c r="AD10" s="1"/>
      <c r="AE10" s="1"/>
      <c r="AF10" s="1"/>
    </row>
    <row r="11" spans="1:32" s="11" customFormat="1" ht="13.5" customHeight="1" x14ac:dyDescent="0.2">
      <c r="A11" s="1"/>
      <c r="B11" s="151"/>
      <c r="C11" s="224"/>
      <c r="D11" s="230"/>
      <c r="E11" s="3"/>
      <c r="F11" s="1"/>
      <c r="G11" s="1"/>
      <c r="H11" s="3"/>
      <c r="I11" s="1"/>
      <c r="J11" s="3"/>
      <c r="K11" s="1"/>
      <c r="L11" s="4"/>
      <c r="M11" s="1"/>
      <c r="N11" s="210"/>
      <c r="O11" s="1"/>
      <c r="P11" s="1"/>
      <c r="Q11" s="1"/>
      <c r="R11" s="1"/>
      <c r="S11" s="1"/>
      <c r="T11" s="1"/>
      <c r="U11" s="1"/>
      <c r="V11" s="1"/>
      <c r="W11" s="1"/>
      <c r="X11" s="1"/>
      <c r="Y11" s="1"/>
      <c r="Z11" s="1"/>
      <c r="AA11" s="1"/>
      <c r="AB11" s="1"/>
      <c r="AC11" s="1"/>
      <c r="AD11" s="1"/>
      <c r="AE11" s="1"/>
      <c r="AF11" s="1"/>
    </row>
    <row r="12" spans="1:32" s="11" customFormat="1" ht="13.5" customHeight="1" x14ac:dyDescent="0.2">
      <c r="A12" s="1"/>
      <c r="B12" s="151"/>
      <c r="C12" s="224"/>
      <c r="D12" s="230"/>
      <c r="E12" s="3"/>
      <c r="F12" s="1"/>
      <c r="G12" s="1"/>
      <c r="H12" s="3"/>
      <c r="I12" s="1"/>
      <c r="J12" s="3"/>
      <c r="K12" s="1"/>
      <c r="L12" s="4"/>
      <c r="M12" s="1"/>
      <c r="N12" s="210"/>
      <c r="O12" s="1"/>
      <c r="P12" s="1"/>
      <c r="Q12" s="1"/>
      <c r="R12" s="1"/>
      <c r="S12" s="1"/>
      <c r="T12" s="1"/>
      <c r="U12" s="1"/>
      <c r="V12" s="1"/>
      <c r="W12" s="1"/>
      <c r="X12" s="1"/>
      <c r="Y12" s="1"/>
      <c r="Z12" s="1"/>
      <c r="AA12" s="1"/>
      <c r="AB12" s="1"/>
      <c r="AC12" s="1"/>
      <c r="AD12" s="1"/>
      <c r="AE12" s="1"/>
      <c r="AF12" s="1"/>
    </row>
    <row r="13" spans="1:32" s="11" customFormat="1" ht="13.5" customHeight="1" x14ac:dyDescent="0.2">
      <c r="A13" s="1"/>
      <c r="B13" s="151"/>
      <c r="C13" s="224"/>
      <c r="D13" s="230"/>
      <c r="E13" s="3"/>
      <c r="F13" s="1"/>
      <c r="G13" s="1"/>
      <c r="H13" s="3"/>
      <c r="I13" s="1"/>
      <c r="J13" s="3"/>
      <c r="K13" s="1"/>
      <c r="L13" s="4"/>
      <c r="M13" s="1"/>
      <c r="N13" s="210"/>
      <c r="O13" s="1"/>
      <c r="P13" s="1"/>
      <c r="Q13" s="1"/>
      <c r="R13" s="1"/>
      <c r="S13" s="1"/>
      <c r="T13" s="1"/>
      <c r="U13" s="1"/>
      <c r="V13" s="1"/>
      <c r="W13" s="1"/>
      <c r="X13" s="1"/>
      <c r="Y13" s="1"/>
      <c r="Z13" s="1"/>
      <c r="AA13" s="1"/>
      <c r="AB13" s="1"/>
      <c r="AC13" s="1"/>
      <c r="AD13" s="1"/>
      <c r="AE13" s="1"/>
      <c r="AF13" s="1"/>
    </row>
    <row r="14" spans="1:32" s="11" customFormat="1" ht="13.5" customHeight="1" x14ac:dyDescent="0.2">
      <c r="A14" s="1"/>
      <c r="B14" s="151"/>
      <c r="C14" s="224"/>
      <c r="D14" s="230"/>
      <c r="E14" s="3"/>
      <c r="F14" s="1"/>
      <c r="G14" s="1"/>
      <c r="H14" s="3"/>
      <c r="I14" s="1"/>
      <c r="J14" s="3"/>
      <c r="K14" s="1"/>
      <c r="L14" s="4"/>
      <c r="M14" s="1"/>
      <c r="N14" s="210"/>
      <c r="O14" s="1"/>
      <c r="P14" s="1"/>
      <c r="Q14" s="1"/>
      <c r="R14" s="1"/>
      <c r="S14" s="1"/>
      <c r="T14" s="1"/>
      <c r="U14" s="1"/>
      <c r="V14" s="1"/>
      <c r="W14" s="1"/>
      <c r="X14" s="1"/>
      <c r="Y14" s="1"/>
      <c r="Z14" s="1"/>
      <c r="AA14" s="1"/>
      <c r="AB14" s="1"/>
      <c r="AC14" s="1"/>
      <c r="AD14" s="1"/>
      <c r="AE14" s="1"/>
      <c r="AF14" s="1"/>
    </row>
    <row r="15" spans="1:32" s="11" customFormat="1" ht="13.5" customHeight="1" x14ac:dyDescent="0.2">
      <c r="A15" s="1"/>
      <c r="B15" s="151"/>
      <c r="C15" s="224"/>
      <c r="D15" s="230"/>
      <c r="E15" s="3"/>
      <c r="F15" s="1"/>
      <c r="G15" s="1"/>
      <c r="H15" s="3"/>
      <c r="I15" s="1"/>
      <c r="J15" s="3"/>
      <c r="K15" s="1"/>
      <c r="L15" s="4"/>
      <c r="M15" s="1"/>
      <c r="N15" s="210"/>
      <c r="O15" s="1"/>
      <c r="P15" s="1"/>
      <c r="Q15" s="1"/>
      <c r="R15" s="1"/>
      <c r="S15" s="1"/>
      <c r="T15" s="1"/>
      <c r="U15" s="1"/>
      <c r="V15" s="1"/>
      <c r="W15" s="1"/>
      <c r="X15" s="1"/>
      <c r="Y15" s="1"/>
      <c r="Z15" s="1"/>
      <c r="AA15" s="1"/>
      <c r="AB15" s="1"/>
      <c r="AC15" s="1"/>
      <c r="AD15" s="1"/>
      <c r="AE15" s="1"/>
      <c r="AF15" s="1"/>
    </row>
    <row r="16" spans="1:32" s="11" customFormat="1" ht="13.5" customHeight="1" x14ac:dyDescent="0.2">
      <c r="A16" s="1"/>
      <c r="B16" s="151"/>
      <c r="C16" s="224"/>
      <c r="D16" s="230"/>
      <c r="E16" s="3"/>
      <c r="F16" s="1"/>
      <c r="G16" s="1"/>
      <c r="H16" s="3"/>
      <c r="I16" s="1"/>
      <c r="J16" s="3"/>
      <c r="K16" s="1"/>
      <c r="L16" s="4"/>
      <c r="M16" s="1"/>
      <c r="N16" s="210"/>
      <c r="O16" s="1"/>
      <c r="P16" s="1"/>
      <c r="Q16" s="1"/>
      <c r="R16" s="1"/>
      <c r="S16" s="1"/>
      <c r="T16" s="1"/>
      <c r="U16" s="1"/>
      <c r="V16" s="1"/>
      <c r="W16" s="1"/>
      <c r="X16" s="1"/>
      <c r="Y16" s="1"/>
      <c r="Z16" s="1"/>
      <c r="AA16" s="1"/>
      <c r="AB16" s="1"/>
      <c r="AC16" s="1"/>
      <c r="AD16" s="1"/>
      <c r="AE16" s="1"/>
      <c r="AF16" s="1"/>
    </row>
    <row r="17" spans="1:34" s="11" customFormat="1" ht="13.5" customHeight="1" thickBot="1" x14ac:dyDescent="0.25">
      <c r="A17" s="1"/>
      <c r="B17" s="152"/>
      <c r="C17" s="225"/>
      <c r="D17" s="231"/>
      <c r="E17" s="3"/>
      <c r="F17" s="1"/>
      <c r="G17" s="1"/>
      <c r="H17" s="3"/>
      <c r="I17" s="1"/>
      <c r="J17" s="3"/>
      <c r="K17" s="1"/>
      <c r="L17" s="4"/>
      <c r="M17" s="1"/>
      <c r="N17" s="210"/>
      <c r="O17" s="1"/>
      <c r="P17" s="1"/>
      <c r="Q17" s="1"/>
      <c r="R17" s="1"/>
      <c r="S17" s="1"/>
      <c r="T17" s="1"/>
      <c r="U17" s="1"/>
      <c r="V17" s="1"/>
      <c r="W17" s="1"/>
      <c r="X17" s="1"/>
      <c r="Y17" s="1"/>
      <c r="Z17" s="1"/>
      <c r="AA17" s="1"/>
      <c r="AB17" s="1"/>
      <c r="AC17" s="1"/>
      <c r="AD17" s="1"/>
      <c r="AE17" s="1"/>
      <c r="AF17" s="1"/>
    </row>
    <row r="18" spans="1:34" s="1" customFormat="1" ht="21" x14ac:dyDescent="0.2">
      <c r="B18" s="2"/>
      <c r="C18" s="2"/>
      <c r="F18" s="3"/>
      <c r="H18" s="3"/>
      <c r="K18" s="3"/>
      <c r="M18" s="4"/>
      <c r="N18" s="210"/>
    </row>
    <row r="19" spans="1:34" s="13" customFormat="1" ht="30" customHeight="1" x14ac:dyDescent="0.2">
      <c r="A19" s="5" t="s">
        <v>128</v>
      </c>
      <c r="B19" s="12"/>
      <c r="F19" s="14"/>
      <c r="M19" s="15"/>
      <c r="N19" s="211"/>
    </row>
    <row r="20" spans="1:34" s="13" customFormat="1" x14ac:dyDescent="0.2">
      <c r="B20" s="12"/>
      <c r="F20" s="14"/>
      <c r="M20" s="15"/>
      <c r="N20" s="211"/>
    </row>
    <row r="21" spans="1:34" s="13" customFormat="1" x14ac:dyDescent="0.2">
      <c r="B21" s="12"/>
      <c r="F21" s="14"/>
      <c r="M21" s="15"/>
      <c r="N21" s="211"/>
    </row>
    <row r="22" spans="1:34" s="13" customFormat="1" x14ac:dyDescent="0.2">
      <c r="B22" s="12"/>
      <c r="F22" s="14"/>
      <c r="M22" s="15"/>
      <c r="N22" s="211"/>
    </row>
    <row r="23" spans="1:34" s="13" customFormat="1" x14ac:dyDescent="0.2">
      <c r="B23" s="12"/>
      <c r="F23" s="14"/>
      <c r="M23" s="205"/>
      <c r="N23" s="206"/>
    </row>
    <row r="24" spans="1:34" s="13" customFormat="1" x14ac:dyDescent="0.2">
      <c r="B24" s="12"/>
      <c r="F24" s="14"/>
      <c r="M24" s="15"/>
      <c r="N24" s="211"/>
    </row>
    <row r="25" spans="1:34" s="13" customFormat="1" x14ac:dyDescent="0.2">
      <c r="B25" s="12"/>
      <c r="F25" s="14"/>
      <c r="M25" s="15"/>
      <c r="N25" s="211"/>
      <c r="S25" s="13">
        <v>7</v>
      </c>
      <c r="T25" s="13">
        <v>6</v>
      </c>
      <c r="U25" s="13">
        <v>5</v>
      </c>
    </row>
    <row r="26" spans="1:34" s="24" customFormat="1" ht="43.2" x14ac:dyDescent="0.2">
      <c r="A26" s="16" t="s">
        <v>125</v>
      </c>
      <c r="B26" s="17" t="s">
        <v>0</v>
      </c>
      <c r="C26" s="17" t="s">
        <v>1</v>
      </c>
      <c r="D26" s="17" t="s">
        <v>2</v>
      </c>
      <c r="E26" s="17" t="s">
        <v>3</v>
      </c>
      <c r="F26" s="18" t="s">
        <v>4</v>
      </c>
      <c r="G26" s="19" t="s">
        <v>5</v>
      </c>
      <c r="H26" s="17" t="s">
        <v>122</v>
      </c>
      <c r="I26" s="17" t="s">
        <v>208</v>
      </c>
      <c r="J26" s="20" t="s">
        <v>6</v>
      </c>
      <c r="K26" s="17" t="s">
        <v>7</v>
      </c>
      <c r="L26" s="17" t="s">
        <v>8</v>
      </c>
      <c r="M26" s="17" t="s">
        <v>206</v>
      </c>
      <c r="N26" s="212" t="s">
        <v>9</v>
      </c>
      <c r="O26" s="21"/>
      <c r="P26" s="22" t="s">
        <v>10</v>
      </c>
      <c r="Q26" s="22" t="s">
        <v>142</v>
      </c>
      <c r="R26" s="23" t="s">
        <v>3</v>
      </c>
      <c r="S26" s="23" t="s">
        <v>203</v>
      </c>
      <c r="T26" s="23" t="s">
        <v>204</v>
      </c>
      <c r="U26" s="23" t="s">
        <v>205</v>
      </c>
      <c r="V26" s="23"/>
      <c r="W26" s="23"/>
      <c r="X26" s="23"/>
      <c r="Y26" s="23"/>
      <c r="Z26" s="23"/>
      <c r="AA26" s="23"/>
      <c r="AB26" s="23"/>
      <c r="AC26" s="23"/>
      <c r="AD26" s="23"/>
      <c r="AE26" s="23"/>
      <c r="AF26" s="23"/>
      <c r="AG26" s="23"/>
      <c r="AH26" s="23"/>
    </row>
    <row r="27" spans="1:34" ht="11.25" customHeight="1" x14ac:dyDescent="0.2">
      <c r="A27" s="25" t="s">
        <v>11</v>
      </c>
      <c r="B27" s="26" t="s">
        <v>12</v>
      </c>
      <c r="C27" s="26" t="s">
        <v>13</v>
      </c>
      <c r="D27" s="26" t="s">
        <v>14</v>
      </c>
      <c r="E27" s="26" t="s">
        <v>201</v>
      </c>
      <c r="F27" s="27">
        <v>25569</v>
      </c>
      <c r="G27" s="28">
        <f>IF(F27="","",ROUNDDOWN((20190401-(YEAR(F27)*10000+MONTH(F27)*100+DAY(F27)))/10000,0))</f>
        <v>49</v>
      </c>
      <c r="H27" s="29">
        <v>123456</v>
      </c>
      <c r="I27" s="29" t="s">
        <v>199</v>
      </c>
      <c r="J27" s="29" t="s">
        <v>15</v>
      </c>
      <c r="K27" s="29" t="s">
        <v>16</v>
      </c>
      <c r="L27" s="29" t="s">
        <v>17</v>
      </c>
      <c r="M27" s="30"/>
      <c r="N27" s="219"/>
    </row>
    <row r="28" spans="1:34" ht="11.25" customHeight="1" x14ac:dyDescent="0.2">
      <c r="A28" s="34" t="str">
        <f t="shared" ref="A28:A59" si="0">IF(OR(J28="",AND(G28&lt;&gt;"",G28&lt;=S28,G28&gt;=T28,OR(U28&lt;&gt;1,D28="女"))),"","参加クラスエラー")</f>
        <v/>
      </c>
      <c r="B28" s="35"/>
      <c r="C28" s="35"/>
      <c r="D28" s="35"/>
      <c r="E28" s="35"/>
      <c r="F28" s="36"/>
      <c r="G28" s="37" t="str">
        <f>IF(F28="","",ROUNDDOWN((20190401-(YEAR(F28)*10000+MONTH(F28)*100+DAY(F28)))/10000,0))</f>
        <v/>
      </c>
      <c r="H28" s="38"/>
      <c r="I28" s="38"/>
      <c r="J28" s="38"/>
      <c r="K28" s="38"/>
      <c r="L28" s="38"/>
      <c r="M28" s="39"/>
      <c r="N28" s="220">
        <f>SUM(P28:Q28)</f>
        <v>0</v>
      </c>
      <c r="P28" s="31">
        <f>IF(J28="",0,VLOOKUP(J28,$Y$30:$AB$43,R28,FALSE))</f>
        <v>0</v>
      </c>
      <c r="Q28" s="31">
        <f>IF(OR(J28="",H28&lt;&gt;""),0,300)</f>
        <v>0</v>
      </c>
      <c r="R28" s="32">
        <f t="shared" ref="R28:R59" si="1">IF(G28&lt;=18,4,IF(E28=$E$220,3,2))</f>
        <v>2</v>
      </c>
      <c r="S28" s="32" t="str">
        <f>IFERROR(VLOOKUP($J28,$Y$30:$AF$43,S$25,FALSE),"")</f>
        <v/>
      </c>
      <c r="T28" s="32" t="str">
        <f t="shared" ref="T28:U47" si="2">IFERROR(VLOOKUP($J28,$Y$30:$AF$43,T$25,FALSE),"")</f>
        <v/>
      </c>
      <c r="U28" s="32" t="str">
        <f t="shared" si="2"/>
        <v/>
      </c>
      <c r="Y28" s="33"/>
      <c r="Z28" s="42">
        <v>2</v>
      </c>
      <c r="AA28" s="43">
        <v>3</v>
      </c>
      <c r="AB28" s="44">
        <v>4</v>
      </c>
      <c r="AC28" s="33"/>
      <c r="AD28" s="31"/>
      <c r="AE28" s="31"/>
      <c r="AF28" s="31"/>
    </row>
    <row r="29" spans="1:34" ht="11.25" customHeight="1" x14ac:dyDescent="0.2">
      <c r="A29" s="34" t="str">
        <f t="shared" si="0"/>
        <v/>
      </c>
      <c r="B29" s="35"/>
      <c r="C29" s="35"/>
      <c r="D29" s="35"/>
      <c r="E29" s="35"/>
      <c r="F29" s="36"/>
      <c r="G29" s="37" t="str">
        <f t="shared" ref="G29:G92" si="3">IF(F29="","",ROUNDDOWN((20190401-(YEAR(F29)*10000+MONTH(F29)*100+DAY(F29)))/10000,0))</f>
        <v/>
      </c>
      <c r="H29" s="38"/>
      <c r="I29" s="38"/>
      <c r="J29" s="38"/>
      <c r="K29" s="38"/>
      <c r="L29" s="38"/>
      <c r="M29" s="39"/>
      <c r="N29" s="220">
        <f t="shared" ref="N29:N92" si="4">SUM(P29:Q29)</f>
        <v>0</v>
      </c>
      <c r="P29" s="31">
        <f t="shared" ref="P29:P59" si="5">IF(J29="",0,VLOOKUP(J29,$Y$30:$AB$43,R29,FALSE))</f>
        <v>0</v>
      </c>
      <c r="Q29" s="31">
        <f t="shared" ref="Q29:Q92" si="6">IF(OR(J29="",H29&lt;&gt;""),0,300)</f>
        <v>0</v>
      </c>
      <c r="R29" s="32">
        <f t="shared" si="1"/>
        <v>2</v>
      </c>
      <c r="S29" s="32" t="str">
        <f t="shared" ref="S29:U92" si="7">IFERROR(VLOOKUP($J29,$Y$30:$AF$43,S$25,FALSE),"")</f>
        <v/>
      </c>
      <c r="T29" s="32" t="str">
        <f t="shared" si="2"/>
        <v/>
      </c>
      <c r="U29" s="32" t="str">
        <f t="shared" si="2"/>
        <v/>
      </c>
      <c r="Y29" s="45" t="s">
        <v>19</v>
      </c>
      <c r="Z29" s="46" t="s">
        <v>20</v>
      </c>
      <c r="AA29" s="46" t="s">
        <v>21</v>
      </c>
      <c r="AB29" s="46" t="s">
        <v>22</v>
      </c>
      <c r="AC29" s="33" t="s">
        <v>23</v>
      </c>
      <c r="AD29" s="31" t="s">
        <v>24</v>
      </c>
      <c r="AE29" s="31" t="s">
        <v>25</v>
      </c>
      <c r="AF29" s="31"/>
    </row>
    <row r="30" spans="1:34" ht="11.25" customHeight="1" x14ac:dyDescent="0.2">
      <c r="A30" s="34" t="str">
        <f t="shared" si="0"/>
        <v/>
      </c>
      <c r="B30" s="35"/>
      <c r="C30" s="35"/>
      <c r="D30" s="35"/>
      <c r="E30" s="35"/>
      <c r="F30" s="36"/>
      <c r="G30" s="37" t="str">
        <f t="shared" si="3"/>
        <v/>
      </c>
      <c r="H30" s="38"/>
      <c r="I30" s="38"/>
      <c r="J30" s="38"/>
      <c r="K30" s="38"/>
      <c r="L30" s="38"/>
      <c r="M30" s="39"/>
      <c r="N30" s="220">
        <f t="shared" si="4"/>
        <v>0</v>
      </c>
      <c r="P30" s="31">
        <f t="shared" si="5"/>
        <v>0</v>
      </c>
      <c r="Q30" s="31">
        <f t="shared" si="6"/>
        <v>0</v>
      </c>
      <c r="R30" s="32">
        <f t="shared" si="1"/>
        <v>2</v>
      </c>
      <c r="S30" s="32" t="str">
        <f>IFERROR(VLOOKUP($J30,$Y$30:$AF$43,S$25,FALSE),"")</f>
        <v/>
      </c>
      <c r="T30" s="32" t="str">
        <f t="shared" si="2"/>
        <v/>
      </c>
      <c r="U30" s="32" t="str">
        <f t="shared" si="2"/>
        <v/>
      </c>
      <c r="Y30" s="48" t="s">
        <v>26</v>
      </c>
      <c r="Z30" s="49">
        <v>2700</v>
      </c>
      <c r="AA30" s="49">
        <v>2200</v>
      </c>
      <c r="AB30" s="49">
        <v>1200</v>
      </c>
      <c r="AC30" s="221"/>
      <c r="AD30" s="31">
        <v>0</v>
      </c>
      <c r="AE30" s="31">
        <v>120</v>
      </c>
      <c r="AF30" s="31"/>
    </row>
    <row r="31" spans="1:34" ht="11.25" customHeight="1" x14ac:dyDescent="0.2">
      <c r="A31" s="34" t="str">
        <f t="shared" si="0"/>
        <v/>
      </c>
      <c r="B31" s="35"/>
      <c r="C31" s="35"/>
      <c r="D31" s="35"/>
      <c r="E31" s="35"/>
      <c r="F31" s="36"/>
      <c r="G31" s="37" t="str">
        <f t="shared" si="3"/>
        <v/>
      </c>
      <c r="H31" s="38"/>
      <c r="I31" s="38"/>
      <c r="J31" s="38"/>
      <c r="K31" s="38"/>
      <c r="L31" s="38"/>
      <c r="M31" s="39"/>
      <c r="N31" s="220">
        <f t="shared" si="4"/>
        <v>0</v>
      </c>
      <c r="P31" s="31">
        <f t="shared" si="5"/>
        <v>0</v>
      </c>
      <c r="Q31" s="31">
        <f t="shared" si="6"/>
        <v>0</v>
      </c>
      <c r="R31" s="32">
        <f t="shared" si="1"/>
        <v>2</v>
      </c>
      <c r="S31" s="32" t="str">
        <f t="shared" si="7"/>
        <v/>
      </c>
      <c r="T31" s="32" t="str">
        <f t="shared" si="2"/>
        <v/>
      </c>
      <c r="U31" s="32" t="str">
        <f t="shared" si="2"/>
        <v/>
      </c>
      <c r="Y31" s="50" t="s">
        <v>27</v>
      </c>
      <c r="Z31" s="49">
        <v>2700</v>
      </c>
      <c r="AA31" s="49">
        <v>2200</v>
      </c>
      <c r="AB31" s="49">
        <v>1200</v>
      </c>
      <c r="AC31" s="222">
        <v>1</v>
      </c>
      <c r="AD31" s="31">
        <v>0</v>
      </c>
      <c r="AE31" s="31">
        <v>120</v>
      </c>
      <c r="AF31" s="31"/>
    </row>
    <row r="32" spans="1:34" ht="11.25" customHeight="1" x14ac:dyDescent="0.2">
      <c r="A32" s="34" t="str">
        <f t="shared" si="0"/>
        <v/>
      </c>
      <c r="B32" s="35"/>
      <c r="C32" s="35"/>
      <c r="D32" s="35"/>
      <c r="E32" s="35"/>
      <c r="F32" s="36"/>
      <c r="G32" s="37" t="str">
        <f t="shared" si="3"/>
        <v/>
      </c>
      <c r="H32" s="38"/>
      <c r="I32" s="38"/>
      <c r="J32" s="38"/>
      <c r="K32" s="38"/>
      <c r="L32" s="38"/>
      <c r="M32" s="39"/>
      <c r="N32" s="220">
        <f t="shared" si="4"/>
        <v>0</v>
      </c>
      <c r="P32" s="31">
        <f t="shared" si="5"/>
        <v>0</v>
      </c>
      <c r="Q32" s="31">
        <f t="shared" si="6"/>
        <v>0</v>
      </c>
      <c r="R32" s="32">
        <f t="shared" si="1"/>
        <v>2</v>
      </c>
      <c r="S32" s="32" t="str">
        <f t="shared" si="7"/>
        <v/>
      </c>
      <c r="T32" s="32" t="str">
        <f t="shared" si="2"/>
        <v/>
      </c>
      <c r="U32" s="32" t="str">
        <f t="shared" si="2"/>
        <v/>
      </c>
      <c r="Y32" s="48" t="s">
        <v>130</v>
      </c>
      <c r="Z32" s="49">
        <v>2700</v>
      </c>
      <c r="AA32" s="49">
        <v>2200</v>
      </c>
      <c r="AB32" s="49">
        <v>1200</v>
      </c>
      <c r="AC32" s="221"/>
      <c r="AD32" s="31">
        <v>19</v>
      </c>
      <c r="AE32" s="31">
        <v>120</v>
      </c>
      <c r="AF32" s="31"/>
    </row>
    <row r="33" spans="1:34" ht="11.25" customHeight="1" x14ac:dyDescent="0.2">
      <c r="A33" s="34" t="str">
        <f t="shared" si="0"/>
        <v/>
      </c>
      <c r="B33" s="35"/>
      <c r="C33" s="35"/>
      <c r="D33" s="35"/>
      <c r="E33" s="35"/>
      <c r="F33" s="36"/>
      <c r="G33" s="37" t="str">
        <f t="shared" si="3"/>
        <v/>
      </c>
      <c r="H33" s="38"/>
      <c r="I33" s="38"/>
      <c r="J33" s="38"/>
      <c r="K33" s="38"/>
      <c r="L33" s="38"/>
      <c r="M33" s="39"/>
      <c r="N33" s="220">
        <f>SUM(P33:Q33)</f>
        <v>0</v>
      </c>
      <c r="P33" s="31">
        <f t="shared" si="5"/>
        <v>0</v>
      </c>
      <c r="Q33" s="31">
        <f t="shared" si="6"/>
        <v>0</v>
      </c>
      <c r="R33" s="32">
        <f t="shared" si="1"/>
        <v>2</v>
      </c>
      <c r="S33" s="32" t="str">
        <f t="shared" si="7"/>
        <v/>
      </c>
      <c r="T33" s="32" t="str">
        <f t="shared" si="2"/>
        <v/>
      </c>
      <c r="U33" s="32" t="str">
        <f t="shared" si="2"/>
        <v/>
      </c>
      <c r="Y33" s="50" t="s">
        <v>131</v>
      </c>
      <c r="Z33" s="49">
        <v>2700</v>
      </c>
      <c r="AA33" s="49">
        <v>2200</v>
      </c>
      <c r="AB33" s="49">
        <v>1200</v>
      </c>
      <c r="AC33" s="222">
        <v>1</v>
      </c>
      <c r="AD33" s="31">
        <v>19</v>
      </c>
      <c r="AE33" s="31">
        <v>120</v>
      </c>
      <c r="AF33" s="31"/>
    </row>
    <row r="34" spans="1:34" ht="11.25" customHeight="1" x14ac:dyDescent="0.2">
      <c r="A34" s="34" t="str">
        <f t="shared" si="0"/>
        <v/>
      </c>
      <c r="B34" s="35"/>
      <c r="C34" s="35"/>
      <c r="D34" s="35"/>
      <c r="E34" s="35"/>
      <c r="F34" s="36"/>
      <c r="G34" s="37" t="str">
        <f t="shared" si="3"/>
        <v/>
      </c>
      <c r="H34" s="38"/>
      <c r="I34" s="38"/>
      <c r="J34" s="38"/>
      <c r="K34" s="38"/>
      <c r="L34" s="38"/>
      <c r="M34" s="39"/>
      <c r="N34" s="220">
        <f t="shared" si="4"/>
        <v>0</v>
      </c>
      <c r="P34" s="31">
        <f t="shared" si="5"/>
        <v>0</v>
      </c>
      <c r="Q34" s="31">
        <f t="shared" si="6"/>
        <v>0</v>
      </c>
      <c r="R34" s="32">
        <f t="shared" si="1"/>
        <v>2</v>
      </c>
      <c r="S34" s="32" t="str">
        <f t="shared" si="7"/>
        <v/>
      </c>
      <c r="T34" s="32" t="str">
        <f t="shared" si="2"/>
        <v/>
      </c>
      <c r="U34" s="32" t="str">
        <f t="shared" si="2"/>
        <v/>
      </c>
      <c r="Y34" s="48" t="s">
        <v>132</v>
      </c>
      <c r="Z34" s="49">
        <v>2700</v>
      </c>
      <c r="AA34" s="49">
        <v>2200</v>
      </c>
      <c r="AB34" s="49">
        <v>1200</v>
      </c>
      <c r="AC34" s="221"/>
      <c r="AD34" s="31">
        <v>35</v>
      </c>
      <c r="AE34" s="31">
        <v>120</v>
      </c>
      <c r="AF34" s="31"/>
    </row>
    <row r="35" spans="1:34" ht="11.25" customHeight="1" x14ac:dyDescent="0.2">
      <c r="A35" s="34" t="str">
        <f t="shared" si="0"/>
        <v/>
      </c>
      <c r="B35" s="35"/>
      <c r="C35" s="35"/>
      <c r="D35" s="35"/>
      <c r="E35" s="35"/>
      <c r="F35" s="36"/>
      <c r="G35" s="37" t="str">
        <f t="shared" si="3"/>
        <v/>
      </c>
      <c r="H35" s="38"/>
      <c r="I35" s="38"/>
      <c r="J35" s="38"/>
      <c r="K35" s="38"/>
      <c r="L35" s="38"/>
      <c r="M35" s="39"/>
      <c r="N35" s="220">
        <f t="shared" si="4"/>
        <v>0</v>
      </c>
      <c r="P35" s="31">
        <f t="shared" si="5"/>
        <v>0</v>
      </c>
      <c r="Q35" s="31">
        <f t="shared" si="6"/>
        <v>0</v>
      </c>
      <c r="R35" s="32">
        <f t="shared" si="1"/>
        <v>2</v>
      </c>
      <c r="S35" s="32" t="str">
        <f t="shared" si="7"/>
        <v/>
      </c>
      <c r="T35" s="32" t="str">
        <f t="shared" si="2"/>
        <v/>
      </c>
      <c r="U35" s="32" t="str">
        <f t="shared" si="2"/>
        <v/>
      </c>
      <c r="Y35" s="50" t="s">
        <v>133</v>
      </c>
      <c r="Z35" s="49">
        <v>2700</v>
      </c>
      <c r="AA35" s="49">
        <v>2200</v>
      </c>
      <c r="AB35" s="49">
        <v>1200</v>
      </c>
      <c r="AC35" s="222">
        <v>1</v>
      </c>
      <c r="AD35" s="31">
        <v>30</v>
      </c>
      <c r="AE35" s="31">
        <v>120</v>
      </c>
      <c r="AF35" s="31"/>
    </row>
    <row r="36" spans="1:34" ht="11.25" customHeight="1" x14ac:dyDescent="0.2">
      <c r="A36" s="34" t="str">
        <f t="shared" si="0"/>
        <v/>
      </c>
      <c r="B36" s="35"/>
      <c r="C36" s="35"/>
      <c r="D36" s="35"/>
      <c r="E36" s="35"/>
      <c r="F36" s="36"/>
      <c r="G36" s="37" t="str">
        <f t="shared" si="3"/>
        <v/>
      </c>
      <c r="H36" s="38"/>
      <c r="I36" s="38"/>
      <c r="J36" s="38"/>
      <c r="K36" s="38"/>
      <c r="L36" s="38"/>
      <c r="M36" s="39"/>
      <c r="N36" s="220">
        <f t="shared" si="4"/>
        <v>0</v>
      </c>
      <c r="P36" s="31">
        <f t="shared" si="5"/>
        <v>0</v>
      </c>
      <c r="Q36" s="31">
        <f t="shared" si="6"/>
        <v>0</v>
      </c>
      <c r="R36" s="32">
        <f t="shared" si="1"/>
        <v>2</v>
      </c>
      <c r="S36" s="32" t="str">
        <f t="shared" si="7"/>
        <v/>
      </c>
      <c r="T36" s="32" t="str">
        <f t="shared" si="2"/>
        <v/>
      </c>
      <c r="U36" s="32" t="str">
        <f t="shared" si="2"/>
        <v/>
      </c>
      <c r="Y36" s="48" t="s">
        <v>134</v>
      </c>
      <c r="Z36" s="49">
        <v>2700</v>
      </c>
      <c r="AA36" s="49">
        <v>2200</v>
      </c>
      <c r="AB36" s="49">
        <v>1200</v>
      </c>
      <c r="AC36" s="221"/>
      <c r="AD36" s="31">
        <v>50</v>
      </c>
      <c r="AE36" s="31">
        <v>120</v>
      </c>
      <c r="AF36" s="31"/>
    </row>
    <row r="37" spans="1:34" ht="11.25" customHeight="1" x14ac:dyDescent="0.2">
      <c r="A37" s="34" t="str">
        <f t="shared" si="0"/>
        <v/>
      </c>
      <c r="B37" s="35"/>
      <c r="C37" s="35"/>
      <c r="D37" s="35"/>
      <c r="E37" s="35"/>
      <c r="F37" s="36"/>
      <c r="G37" s="37" t="str">
        <f t="shared" si="3"/>
        <v/>
      </c>
      <c r="H37" s="38"/>
      <c r="I37" s="38"/>
      <c r="J37" s="38"/>
      <c r="K37" s="38"/>
      <c r="L37" s="38"/>
      <c r="M37" s="39"/>
      <c r="N37" s="220">
        <f t="shared" si="4"/>
        <v>0</v>
      </c>
      <c r="P37" s="31">
        <f t="shared" si="5"/>
        <v>0</v>
      </c>
      <c r="Q37" s="31">
        <f t="shared" si="6"/>
        <v>0</v>
      </c>
      <c r="R37" s="32">
        <f t="shared" si="1"/>
        <v>2</v>
      </c>
      <c r="S37" s="32" t="str">
        <f t="shared" si="7"/>
        <v/>
      </c>
      <c r="T37" s="32" t="str">
        <f t="shared" si="2"/>
        <v/>
      </c>
      <c r="U37" s="32" t="str">
        <f t="shared" si="2"/>
        <v/>
      </c>
      <c r="Y37" s="50" t="s">
        <v>135</v>
      </c>
      <c r="Z37" s="49">
        <v>2700</v>
      </c>
      <c r="AA37" s="49">
        <v>2200</v>
      </c>
      <c r="AB37" s="49">
        <v>1200</v>
      </c>
      <c r="AC37" s="222">
        <v>1</v>
      </c>
      <c r="AD37" s="31">
        <v>40</v>
      </c>
      <c r="AE37" s="31">
        <v>120</v>
      </c>
      <c r="AF37" s="31"/>
    </row>
    <row r="38" spans="1:34" ht="11.25" customHeight="1" x14ac:dyDescent="0.2">
      <c r="A38" s="34" t="str">
        <f t="shared" si="0"/>
        <v/>
      </c>
      <c r="B38" s="35"/>
      <c r="C38" s="35"/>
      <c r="D38" s="35"/>
      <c r="E38" s="35"/>
      <c r="F38" s="36"/>
      <c r="G38" s="37" t="str">
        <f t="shared" si="3"/>
        <v/>
      </c>
      <c r="H38" s="38"/>
      <c r="I38" s="38"/>
      <c r="J38" s="38"/>
      <c r="K38" s="38"/>
      <c r="L38" s="38"/>
      <c r="M38" s="39"/>
      <c r="N38" s="220">
        <f t="shared" si="4"/>
        <v>0</v>
      </c>
      <c r="P38" s="31">
        <f t="shared" si="5"/>
        <v>0</v>
      </c>
      <c r="Q38" s="31">
        <f t="shared" si="6"/>
        <v>0</v>
      </c>
      <c r="R38" s="32">
        <f t="shared" si="1"/>
        <v>2</v>
      </c>
      <c r="S38" s="32" t="str">
        <f t="shared" si="7"/>
        <v/>
      </c>
      <c r="T38" s="32" t="str">
        <f t="shared" si="2"/>
        <v/>
      </c>
      <c r="U38" s="32" t="str">
        <f t="shared" si="2"/>
        <v/>
      </c>
      <c r="Y38" s="48" t="s">
        <v>136</v>
      </c>
      <c r="Z38" s="49">
        <v>2700</v>
      </c>
      <c r="AA38" s="49">
        <v>2200</v>
      </c>
      <c r="AB38" s="49">
        <v>1200</v>
      </c>
      <c r="AC38" s="221"/>
      <c r="AD38" s="31">
        <v>65</v>
      </c>
      <c r="AE38" s="31">
        <v>120</v>
      </c>
      <c r="AF38" s="31"/>
    </row>
    <row r="39" spans="1:34" ht="11.25" customHeight="1" x14ac:dyDescent="0.2">
      <c r="A39" s="34" t="str">
        <f t="shared" si="0"/>
        <v/>
      </c>
      <c r="B39" s="35"/>
      <c r="C39" s="35"/>
      <c r="D39" s="35"/>
      <c r="E39" s="35"/>
      <c r="F39" s="36"/>
      <c r="G39" s="37" t="str">
        <f t="shared" si="3"/>
        <v/>
      </c>
      <c r="H39" s="38"/>
      <c r="I39" s="38"/>
      <c r="J39" s="38"/>
      <c r="K39" s="38"/>
      <c r="L39" s="38"/>
      <c r="M39" s="39"/>
      <c r="N39" s="220">
        <f t="shared" si="4"/>
        <v>0</v>
      </c>
      <c r="P39" s="31">
        <f t="shared" si="5"/>
        <v>0</v>
      </c>
      <c r="Q39" s="31">
        <f t="shared" si="6"/>
        <v>0</v>
      </c>
      <c r="R39" s="32">
        <f t="shared" si="1"/>
        <v>2</v>
      </c>
      <c r="S39" s="32" t="str">
        <f t="shared" si="7"/>
        <v/>
      </c>
      <c r="T39" s="32" t="str">
        <f t="shared" si="2"/>
        <v/>
      </c>
      <c r="U39" s="32" t="str">
        <f t="shared" si="2"/>
        <v/>
      </c>
      <c r="Y39" s="50" t="s">
        <v>137</v>
      </c>
      <c r="Z39" s="49">
        <v>2700</v>
      </c>
      <c r="AA39" s="49">
        <v>2200</v>
      </c>
      <c r="AB39" s="49">
        <v>1200</v>
      </c>
      <c r="AC39" s="222">
        <v>1</v>
      </c>
      <c r="AD39" s="31">
        <v>50</v>
      </c>
      <c r="AE39" s="31">
        <v>120</v>
      </c>
      <c r="AF39" s="31"/>
    </row>
    <row r="40" spans="1:34" ht="11.25" customHeight="1" x14ac:dyDescent="0.2">
      <c r="A40" s="34" t="str">
        <f t="shared" si="0"/>
        <v/>
      </c>
      <c r="B40" s="35"/>
      <c r="C40" s="35"/>
      <c r="D40" s="35"/>
      <c r="E40" s="35"/>
      <c r="F40" s="36"/>
      <c r="G40" s="37" t="str">
        <f t="shared" si="3"/>
        <v/>
      </c>
      <c r="H40" s="38"/>
      <c r="I40" s="38"/>
      <c r="J40" s="38"/>
      <c r="K40" s="38"/>
      <c r="L40" s="38"/>
      <c r="M40" s="39"/>
      <c r="N40" s="220">
        <f t="shared" si="4"/>
        <v>0</v>
      </c>
      <c r="P40" s="31">
        <f t="shared" si="5"/>
        <v>0</v>
      </c>
      <c r="Q40" s="31">
        <f t="shared" si="6"/>
        <v>0</v>
      </c>
      <c r="R40" s="32">
        <f t="shared" si="1"/>
        <v>2</v>
      </c>
      <c r="S40" s="32" t="str">
        <f t="shared" si="7"/>
        <v/>
      </c>
      <c r="T40" s="32" t="str">
        <f t="shared" si="2"/>
        <v/>
      </c>
      <c r="U40" s="32" t="str">
        <f t="shared" si="2"/>
        <v/>
      </c>
      <c r="W40" s="33"/>
      <c r="X40" s="33"/>
      <c r="Y40" s="48" t="s">
        <v>138</v>
      </c>
      <c r="Z40" s="49">
        <v>2700</v>
      </c>
      <c r="AA40" s="49">
        <v>2200</v>
      </c>
      <c r="AB40" s="49">
        <v>1200</v>
      </c>
      <c r="AC40" s="221"/>
      <c r="AD40" s="31">
        <v>16</v>
      </c>
      <c r="AE40" s="31">
        <v>20</v>
      </c>
      <c r="AF40" s="31"/>
      <c r="AG40" s="33"/>
      <c r="AH40" s="33"/>
    </row>
    <row r="41" spans="1:34" ht="13.2" x14ac:dyDescent="0.2">
      <c r="A41" s="34" t="str">
        <f t="shared" si="0"/>
        <v/>
      </c>
      <c r="B41" s="35"/>
      <c r="C41" s="35"/>
      <c r="D41" s="35"/>
      <c r="E41" s="35"/>
      <c r="F41" s="36"/>
      <c r="G41" s="37" t="str">
        <f t="shared" si="3"/>
        <v/>
      </c>
      <c r="H41" s="38"/>
      <c r="I41" s="38"/>
      <c r="J41" s="38"/>
      <c r="K41" s="38"/>
      <c r="L41" s="38"/>
      <c r="M41" s="39"/>
      <c r="N41" s="220">
        <f t="shared" si="4"/>
        <v>0</v>
      </c>
      <c r="P41" s="31">
        <f t="shared" si="5"/>
        <v>0</v>
      </c>
      <c r="Q41" s="31">
        <f t="shared" si="6"/>
        <v>0</v>
      </c>
      <c r="R41" s="32">
        <f t="shared" si="1"/>
        <v>2</v>
      </c>
      <c r="S41" s="32" t="str">
        <f t="shared" si="7"/>
        <v/>
      </c>
      <c r="T41" s="32" t="str">
        <f t="shared" si="2"/>
        <v/>
      </c>
      <c r="U41" s="32" t="str">
        <f t="shared" si="2"/>
        <v/>
      </c>
      <c r="W41" s="33"/>
      <c r="X41" s="33"/>
      <c r="Y41" s="50" t="s">
        <v>139</v>
      </c>
      <c r="Z41" s="49">
        <v>2700</v>
      </c>
      <c r="AA41" s="49">
        <v>2200</v>
      </c>
      <c r="AB41" s="49">
        <v>1200</v>
      </c>
      <c r="AC41" s="222">
        <v>1</v>
      </c>
      <c r="AD41" s="31">
        <v>16</v>
      </c>
      <c r="AE41" s="31">
        <v>20</v>
      </c>
      <c r="AF41" s="31"/>
      <c r="AG41" s="33"/>
      <c r="AH41" s="33"/>
    </row>
    <row r="42" spans="1:34" ht="13.2" x14ac:dyDescent="0.2">
      <c r="A42" s="34" t="str">
        <f t="shared" si="0"/>
        <v/>
      </c>
      <c r="B42" s="35"/>
      <c r="C42" s="35"/>
      <c r="D42" s="35"/>
      <c r="E42" s="35"/>
      <c r="F42" s="36"/>
      <c r="G42" s="37" t="str">
        <f t="shared" si="3"/>
        <v/>
      </c>
      <c r="H42" s="38"/>
      <c r="I42" s="38"/>
      <c r="J42" s="38"/>
      <c r="K42" s="38"/>
      <c r="L42" s="38"/>
      <c r="M42" s="39"/>
      <c r="N42" s="220">
        <f t="shared" si="4"/>
        <v>0</v>
      </c>
      <c r="P42" s="31">
        <f t="shared" si="5"/>
        <v>0</v>
      </c>
      <c r="Q42" s="31">
        <f t="shared" si="6"/>
        <v>0</v>
      </c>
      <c r="R42" s="32">
        <f t="shared" si="1"/>
        <v>2</v>
      </c>
      <c r="S42" s="32" t="str">
        <f t="shared" si="7"/>
        <v/>
      </c>
      <c r="T42" s="32" t="str">
        <f t="shared" si="2"/>
        <v/>
      </c>
      <c r="U42" s="32" t="str">
        <f t="shared" si="2"/>
        <v/>
      </c>
      <c r="W42" s="33"/>
      <c r="X42" s="33"/>
      <c r="Y42" s="48" t="s">
        <v>140</v>
      </c>
      <c r="Z42" s="49">
        <v>2700</v>
      </c>
      <c r="AA42" s="49">
        <v>2200</v>
      </c>
      <c r="AB42" s="49">
        <v>1200</v>
      </c>
      <c r="AC42" s="221"/>
      <c r="AD42" s="31">
        <v>0</v>
      </c>
      <c r="AE42" s="31">
        <v>15</v>
      </c>
      <c r="AF42" s="31"/>
      <c r="AG42" s="33"/>
      <c r="AH42" s="33"/>
    </row>
    <row r="43" spans="1:34" ht="13.2" x14ac:dyDescent="0.2">
      <c r="A43" s="34" t="str">
        <f t="shared" si="0"/>
        <v/>
      </c>
      <c r="B43" s="35"/>
      <c r="C43" s="35"/>
      <c r="D43" s="35"/>
      <c r="E43" s="35"/>
      <c r="F43" s="36"/>
      <c r="G43" s="37" t="str">
        <f t="shared" si="3"/>
        <v/>
      </c>
      <c r="H43" s="38"/>
      <c r="I43" s="38"/>
      <c r="J43" s="38"/>
      <c r="K43" s="38"/>
      <c r="L43" s="38"/>
      <c r="M43" s="39"/>
      <c r="N43" s="220">
        <f t="shared" si="4"/>
        <v>0</v>
      </c>
      <c r="P43" s="31">
        <f t="shared" si="5"/>
        <v>0</v>
      </c>
      <c r="Q43" s="31">
        <f t="shared" si="6"/>
        <v>0</v>
      </c>
      <c r="R43" s="32">
        <f t="shared" si="1"/>
        <v>2</v>
      </c>
      <c r="S43" s="32" t="str">
        <f t="shared" si="7"/>
        <v/>
      </c>
      <c r="T43" s="32" t="str">
        <f t="shared" si="2"/>
        <v/>
      </c>
      <c r="U43" s="32" t="str">
        <f t="shared" si="2"/>
        <v/>
      </c>
      <c r="W43" s="33"/>
      <c r="X43" s="33"/>
      <c r="Y43" s="50" t="s">
        <v>141</v>
      </c>
      <c r="Z43" s="49">
        <v>2700</v>
      </c>
      <c r="AA43" s="49">
        <v>2200</v>
      </c>
      <c r="AB43" s="49">
        <v>1200</v>
      </c>
      <c r="AC43" s="222">
        <v>1</v>
      </c>
      <c r="AD43" s="31">
        <v>0</v>
      </c>
      <c r="AE43" s="31">
        <v>15</v>
      </c>
      <c r="AF43" s="31"/>
      <c r="AG43" s="33"/>
      <c r="AH43" s="33"/>
    </row>
    <row r="44" spans="1:34" x14ac:dyDescent="0.2">
      <c r="A44" s="34" t="str">
        <f t="shared" si="0"/>
        <v/>
      </c>
      <c r="B44" s="35"/>
      <c r="C44" s="35"/>
      <c r="D44" s="35"/>
      <c r="E44" s="35"/>
      <c r="F44" s="36"/>
      <c r="G44" s="37" t="str">
        <f t="shared" si="3"/>
        <v/>
      </c>
      <c r="H44" s="38"/>
      <c r="I44" s="38"/>
      <c r="J44" s="38"/>
      <c r="K44" s="38"/>
      <c r="L44" s="38"/>
      <c r="M44" s="39"/>
      <c r="N44" s="220">
        <f t="shared" si="4"/>
        <v>0</v>
      </c>
      <c r="P44" s="31">
        <f t="shared" si="5"/>
        <v>0</v>
      </c>
      <c r="Q44" s="31">
        <f t="shared" si="6"/>
        <v>0</v>
      </c>
      <c r="R44" s="32">
        <f t="shared" si="1"/>
        <v>2</v>
      </c>
      <c r="S44" s="32" t="str">
        <f t="shared" si="7"/>
        <v/>
      </c>
      <c r="T44" s="32" t="str">
        <f t="shared" si="2"/>
        <v/>
      </c>
      <c r="U44" s="32" t="str">
        <f t="shared" si="2"/>
        <v/>
      </c>
      <c r="W44" s="33"/>
      <c r="X44" s="33"/>
      <c r="Y44" s="33"/>
      <c r="Z44" s="33"/>
      <c r="AA44" s="33"/>
      <c r="AB44" s="33"/>
      <c r="AC44" s="33"/>
      <c r="AD44" s="33"/>
      <c r="AE44" s="33"/>
      <c r="AF44" s="33"/>
      <c r="AG44" s="33"/>
      <c r="AH44" s="33"/>
    </row>
    <row r="45" spans="1:34" x14ac:dyDescent="0.2">
      <c r="A45" s="34" t="str">
        <f t="shared" si="0"/>
        <v/>
      </c>
      <c r="B45" s="35"/>
      <c r="C45" s="35"/>
      <c r="D45" s="35"/>
      <c r="E45" s="35"/>
      <c r="F45" s="36"/>
      <c r="G45" s="37" t="str">
        <f t="shared" si="3"/>
        <v/>
      </c>
      <c r="H45" s="38"/>
      <c r="I45" s="38"/>
      <c r="J45" s="38"/>
      <c r="K45" s="38"/>
      <c r="L45" s="38"/>
      <c r="M45" s="39"/>
      <c r="N45" s="220">
        <f t="shared" si="4"/>
        <v>0</v>
      </c>
      <c r="P45" s="31">
        <f t="shared" si="5"/>
        <v>0</v>
      </c>
      <c r="Q45" s="31">
        <f t="shared" si="6"/>
        <v>0</v>
      </c>
      <c r="R45" s="32">
        <f t="shared" si="1"/>
        <v>2</v>
      </c>
      <c r="S45" s="32" t="str">
        <f t="shared" si="7"/>
        <v/>
      </c>
      <c r="T45" s="32" t="str">
        <f t="shared" si="2"/>
        <v/>
      </c>
      <c r="U45" s="32" t="str">
        <f t="shared" si="2"/>
        <v/>
      </c>
      <c r="W45" s="33"/>
      <c r="X45" s="33"/>
      <c r="Y45" s="33"/>
      <c r="Z45" s="33"/>
      <c r="AA45" s="33"/>
      <c r="AB45" s="33"/>
      <c r="AC45" s="33"/>
      <c r="AD45" s="33"/>
      <c r="AE45" s="33"/>
      <c r="AF45" s="33"/>
      <c r="AG45" s="33"/>
      <c r="AH45" s="33"/>
    </row>
    <row r="46" spans="1:34" x14ac:dyDescent="0.2">
      <c r="A46" s="34" t="str">
        <f t="shared" si="0"/>
        <v/>
      </c>
      <c r="B46" s="35"/>
      <c r="C46" s="35"/>
      <c r="D46" s="35"/>
      <c r="E46" s="35"/>
      <c r="F46" s="36"/>
      <c r="G46" s="37" t="str">
        <f t="shared" si="3"/>
        <v/>
      </c>
      <c r="H46" s="38"/>
      <c r="I46" s="38"/>
      <c r="J46" s="38"/>
      <c r="K46" s="38"/>
      <c r="L46" s="38"/>
      <c r="M46" s="39"/>
      <c r="N46" s="220">
        <f t="shared" si="4"/>
        <v>0</v>
      </c>
      <c r="P46" s="31">
        <f t="shared" si="5"/>
        <v>0</v>
      </c>
      <c r="Q46" s="31">
        <f t="shared" si="6"/>
        <v>0</v>
      </c>
      <c r="R46" s="32">
        <f t="shared" si="1"/>
        <v>2</v>
      </c>
      <c r="S46" s="32" t="str">
        <f t="shared" si="7"/>
        <v/>
      </c>
      <c r="T46" s="32" t="str">
        <f t="shared" si="2"/>
        <v/>
      </c>
      <c r="U46" s="32" t="str">
        <f t="shared" si="2"/>
        <v/>
      </c>
      <c r="W46" s="33"/>
      <c r="X46" s="33"/>
      <c r="Y46" s="33"/>
      <c r="Z46" s="33"/>
      <c r="AA46" s="33"/>
      <c r="AB46" s="33"/>
      <c r="AC46" s="33"/>
      <c r="AD46" s="33"/>
      <c r="AE46" s="33"/>
      <c r="AF46" s="33"/>
      <c r="AG46" s="33"/>
      <c r="AH46" s="33"/>
    </row>
    <row r="47" spans="1:34" x14ac:dyDescent="0.2">
      <c r="A47" s="34" t="str">
        <f t="shared" si="0"/>
        <v/>
      </c>
      <c r="B47" s="35"/>
      <c r="C47" s="35"/>
      <c r="D47" s="35"/>
      <c r="E47" s="35"/>
      <c r="F47" s="36"/>
      <c r="G47" s="37" t="str">
        <f t="shared" si="3"/>
        <v/>
      </c>
      <c r="H47" s="38"/>
      <c r="I47" s="38"/>
      <c r="J47" s="38"/>
      <c r="K47" s="38"/>
      <c r="L47" s="38"/>
      <c r="M47" s="39"/>
      <c r="N47" s="220">
        <f t="shared" si="4"/>
        <v>0</v>
      </c>
      <c r="P47" s="31">
        <f t="shared" si="5"/>
        <v>0</v>
      </c>
      <c r="Q47" s="31">
        <f t="shared" si="6"/>
        <v>0</v>
      </c>
      <c r="R47" s="32">
        <f t="shared" si="1"/>
        <v>2</v>
      </c>
      <c r="S47" s="32" t="str">
        <f t="shared" si="7"/>
        <v/>
      </c>
      <c r="T47" s="32" t="str">
        <f t="shared" si="2"/>
        <v/>
      </c>
      <c r="U47" s="32" t="str">
        <f t="shared" si="2"/>
        <v/>
      </c>
      <c r="W47" s="33"/>
      <c r="X47" s="33"/>
      <c r="Y47" s="33"/>
      <c r="Z47" s="33"/>
      <c r="AA47" s="33"/>
      <c r="AB47" s="33"/>
      <c r="AC47" s="33"/>
      <c r="AD47" s="33"/>
      <c r="AE47" s="33"/>
      <c r="AF47" s="33"/>
      <c r="AG47" s="33"/>
      <c r="AH47" s="33"/>
    </row>
    <row r="48" spans="1:34" x14ac:dyDescent="0.2">
      <c r="A48" s="34" t="str">
        <f t="shared" si="0"/>
        <v/>
      </c>
      <c r="B48" s="35"/>
      <c r="C48" s="35"/>
      <c r="D48" s="35"/>
      <c r="E48" s="35"/>
      <c r="F48" s="36"/>
      <c r="G48" s="37" t="str">
        <f t="shared" si="3"/>
        <v/>
      </c>
      <c r="H48" s="38"/>
      <c r="I48" s="38"/>
      <c r="J48" s="38"/>
      <c r="K48" s="38"/>
      <c r="L48" s="38"/>
      <c r="M48" s="39"/>
      <c r="N48" s="220">
        <f t="shared" si="4"/>
        <v>0</v>
      </c>
      <c r="P48" s="31">
        <f t="shared" si="5"/>
        <v>0</v>
      </c>
      <c r="Q48" s="31">
        <f t="shared" si="6"/>
        <v>0</v>
      </c>
      <c r="R48" s="32">
        <f t="shared" si="1"/>
        <v>2</v>
      </c>
      <c r="S48" s="32" t="str">
        <f t="shared" si="7"/>
        <v/>
      </c>
      <c r="T48" s="32" t="str">
        <f t="shared" si="7"/>
        <v/>
      </c>
      <c r="U48" s="32" t="str">
        <f t="shared" si="7"/>
        <v/>
      </c>
      <c r="W48" s="33"/>
      <c r="X48" s="33"/>
      <c r="Y48" s="33"/>
      <c r="Z48" s="33"/>
      <c r="AA48" s="33"/>
      <c r="AB48" s="33"/>
      <c r="AC48" s="33"/>
      <c r="AD48" s="33"/>
      <c r="AE48" s="33"/>
      <c r="AF48" s="33"/>
      <c r="AG48" s="33"/>
      <c r="AH48" s="33"/>
    </row>
    <row r="49" spans="1:34" x14ac:dyDescent="0.2">
      <c r="A49" s="34" t="str">
        <f t="shared" si="0"/>
        <v/>
      </c>
      <c r="B49" s="35"/>
      <c r="C49" s="35"/>
      <c r="D49" s="35"/>
      <c r="E49" s="35"/>
      <c r="F49" s="36"/>
      <c r="G49" s="37" t="str">
        <f t="shared" si="3"/>
        <v/>
      </c>
      <c r="H49" s="38"/>
      <c r="I49" s="38"/>
      <c r="J49" s="38"/>
      <c r="K49" s="38"/>
      <c r="L49" s="38"/>
      <c r="M49" s="39"/>
      <c r="N49" s="220">
        <f t="shared" si="4"/>
        <v>0</v>
      </c>
      <c r="P49" s="31">
        <f t="shared" si="5"/>
        <v>0</v>
      </c>
      <c r="Q49" s="31">
        <f t="shared" si="6"/>
        <v>0</v>
      </c>
      <c r="R49" s="32">
        <f t="shared" si="1"/>
        <v>2</v>
      </c>
      <c r="S49" s="32" t="str">
        <f t="shared" si="7"/>
        <v/>
      </c>
      <c r="T49" s="32" t="str">
        <f t="shared" si="7"/>
        <v/>
      </c>
      <c r="U49" s="32" t="str">
        <f t="shared" si="7"/>
        <v/>
      </c>
      <c r="W49" s="33"/>
      <c r="X49" s="33"/>
      <c r="Y49" s="33"/>
      <c r="Z49" s="33"/>
      <c r="AA49" s="33"/>
      <c r="AB49" s="33"/>
      <c r="AC49" s="33"/>
      <c r="AD49" s="33"/>
      <c r="AE49" s="33"/>
      <c r="AF49" s="33"/>
      <c r="AG49" s="33"/>
      <c r="AH49" s="33"/>
    </row>
    <row r="50" spans="1:34" x14ac:dyDescent="0.2">
      <c r="A50" s="34" t="str">
        <f t="shared" si="0"/>
        <v/>
      </c>
      <c r="B50" s="35"/>
      <c r="C50" s="35"/>
      <c r="D50" s="35"/>
      <c r="E50" s="35"/>
      <c r="F50" s="36"/>
      <c r="G50" s="37" t="str">
        <f t="shared" si="3"/>
        <v/>
      </c>
      <c r="H50" s="38"/>
      <c r="I50" s="38"/>
      <c r="J50" s="38"/>
      <c r="K50" s="38"/>
      <c r="L50" s="38"/>
      <c r="M50" s="39"/>
      <c r="N50" s="220">
        <f t="shared" si="4"/>
        <v>0</v>
      </c>
      <c r="P50" s="31">
        <f t="shared" si="5"/>
        <v>0</v>
      </c>
      <c r="Q50" s="31">
        <f t="shared" si="6"/>
        <v>0</v>
      </c>
      <c r="R50" s="32">
        <f t="shared" si="1"/>
        <v>2</v>
      </c>
      <c r="S50" s="32" t="str">
        <f t="shared" si="7"/>
        <v/>
      </c>
      <c r="T50" s="32" t="str">
        <f t="shared" si="7"/>
        <v/>
      </c>
      <c r="U50" s="32" t="str">
        <f t="shared" si="7"/>
        <v/>
      </c>
      <c r="W50" s="33"/>
      <c r="X50" s="33"/>
      <c r="Y50" s="33"/>
      <c r="Z50" s="33"/>
      <c r="AA50" s="33"/>
      <c r="AB50" s="33"/>
      <c r="AC50" s="33"/>
      <c r="AD50" s="33"/>
      <c r="AE50" s="33"/>
      <c r="AF50" s="33"/>
      <c r="AG50" s="33"/>
      <c r="AH50" s="33"/>
    </row>
    <row r="51" spans="1:34" x14ac:dyDescent="0.2">
      <c r="A51" s="34" t="str">
        <f t="shared" si="0"/>
        <v/>
      </c>
      <c r="B51" s="35"/>
      <c r="C51" s="35"/>
      <c r="D51" s="35"/>
      <c r="E51" s="35"/>
      <c r="F51" s="36"/>
      <c r="G51" s="37" t="str">
        <f t="shared" si="3"/>
        <v/>
      </c>
      <c r="H51" s="38"/>
      <c r="I51" s="38"/>
      <c r="J51" s="38"/>
      <c r="K51" s="38"/>
      <c r="L51" s="38"/>
      <c r="M51" s="39"/>
      <c r="N51" s="220">
        <f t="shared" si="4"/>
        <v>0</v>
      </c>
      <c r="P51" s="31">
        <f t="shared" si="5"/>
        <v>0</v>
      </c>
      <c r="Q51" s="31">
        <f t="shared" si="6"/>
        <v>0</v>
      </c>
      <c r="R51" s="32">
        <f t="shared" si="1"/>
        <v>2</v>
      </c>
      <c r="S51" s="32" t="str">
        <f t="shared" si="7"/>
        <v/>
      </c>
      <c r="T51" s="32" t="str">
        <f t="shared" si="7"/>
        <v/>
      </c>
      <c r="U51" s="32" t="str">
        <f t="shared" si="7"/>
        <v/>
      </c>
      <c r="W51" s="33"/>
      <c r="X51" s="33"/>
      <c r="Y51" s="33"/>
      <c r="Z51" s="33"/>
      <c r="AA51" s="33"/>
      <c r="AB51" s="33"/>
      <c r="AC51" s="33"/>
      <c r="AD51" s="33"/>
      <c r="AE51" s="33"/>
      <c r="AF51" s="33"/>
      <c r="AG51" s="33"/>
      <c r="AH51" s="33"/>
    </row>
    <row r="52" spans="1:34" x14ac:dyDescent="0.2">
      <c r="A52" s="34" t="str">
        <f t="shared" si="0"/>
        <v/>
      </c>
      <c r="B52" s="35"/>
      <c r="C52" s="35"/>
      <c r="D52" s="35"/>
      <c r="E52" s="35"/>
      <c r="F52" s="36"/>
      <c r="G52" s="37" t="str">
        <f t="shared" si="3"/>
        <v/>
      </c>
      <c r="H52" s="38"/>
      <c r="I52" s="38"/>
      <c r="J52" s="38"/>
      <c r="K52" s="38"/>
      <c r="L52" s="38"/>
      <c r="M52" s="39"/>
      <c r="N52" s="220">
        <f t="shared" si="4"/>
        <v>0</v>
      </c>
      <c r="P52" s="31">
        <f t="shared" si="5"/>
        <v>0</v>
      </c>
      <c r="Q52" s="31">
        <f t="shared" si="6"/>
        <v>0</v>
      </c>
      <c r="R52" s="32">
        <f t="shared" si="1"/>
        <v>2</v>
      </c>
      <c r="S52" s="32" t="str">
        <f t="shared" si="7"/>
        <v/>
      </c>
      <c r="T52" s="32" t="str">
        <f t="shared" si="7"/>
        <v/>
      </c>
      <c r="U52" s="32" t="str">
        <f t="shared" si="7"/>
        <v/>
      </c>
      <c r="W52" s="33"/>
      <c r="X52" s="33"/>
      <c r="Y52" s="33"/>
      <c r="Z52" s="33"/>
      <c r="AA52" s="33"/>
      <c r="AB52" s="33"/>
      <c r="AC52" s="33"/>
      <c r="AD52" s="33"/>
      <c r="AE52" s="33"/>
      <c r="AF52" s="33"/>
      <c r="AG52" s="33"/>
      <c r="AH52" s="33"/>
    </row>
    <row r="53" spans="1:34" x14ac:dyDescent="0.2">
      <c r="A53" s="34" t="str">
        <f t="shared" si="0"/>
        <v/>
      </c>
      <c r="B53" s="35"/>
      <c r="C53" s="35"/>
      <c r="D53" s="35"/>
      <c r="E53" s="35"/>
      <c r="F53" s="36"/>
      <c r="G53" s="37" t="str">
        <f t="shared" si="3"/>
        <v/>
      </c>
      <c r="H53" s="38"/>
      <c r="I53" s="38"/>
      <c r="J53" s="38"/>
      <c r="K53" s="38"/>
      <c r="L53" s="38"/>
      <c r="M53" s="39"/>
      <c r="N53" s="220">
        <f t="shared" si="4"/>
        <v>0</v>
      </c>
      <c r="P53" s="31">
        <f t="shared" si="5"/>
        <v>0</v>
      </c>
      <c r="Q53" s="31">
        <f t="shared" si="6"/>
        <v>0</v>
      </c>
      <c r="R53" s="32">
        <f t="shared" si="1"/>
        <v>2</v>
      </c>
      <c r="S53" s="32" t="str">
        <f t="shared" si="7"/>
        <v/>
      </c>
      <c r="T53" s="32" t="str">
        <f t="shared" si="7"/>
        <v/>
      </c>
      <c r="U53" s="32" t="str">
        <f t="shared" si="7"/>
        <v/>
      </c>
      <c r="W53" s="33"/>
      <c r="X53" s="33"/>
      <c r="Y53" s="33"/>
      <c r="Z53" s="33"/>
      <c r="AA53" s="33"/>
      <c r="AB53" s="33"/>
      <c r="AC53" s="33"/>
      <c r="AD53" s="33"/>
      <c r="AE53" s="33"/>
      <c r="AF53" s="33"/>
      <c r="AG53" s="33"/>
      <c r="AH53" s="33"/>
    </row>
    <row r="54" spans="1:34" x14ac:dyDescent="0.2">
      <c r="A54" s="34" t="str">
        <f t="shared" si="0"/>
        <v/>
      </c>
      <c r="B54" s="35"/>
      <c r="C54" s="35"/>
      <c r="D54" s="35"/>
      <c r="E54" s="35"/>
      <c r="F54" s="36"/>
      <c r="G54" s="37" t="str">
        <f t="shared" si="3"/>
        <v/>
      </c>
      <c r="H54" s="38"/>
      <c r="I54" s="38"/>
      <c r="J54" s="38"/>
      <c r="K54" s="38"/>
      <c r="L54" s="38"/>
      <c r="M54" s="39"/>
      <c r="N54" s="220">
        <f t="shared" si="4"/>
        <v>0</v>
      </c>
      <c r="P54" s="31">
        <f t="shared" si="5"/>
        <v>0</v>
      </c>
      <c r="Q54" s="31">
        <f t="shared" si="6"/>
        <v>0</v>
      </c>
      <c r="R54" s="32">
        <f t="shared" si="1"/>
        <v>2</v>
      </c>
      <c r="S54" s="32" t="str">
        <f t="shared" si="7"/>
        <v/>
      </c>
      <c r="T54" s="32" t="str">
        <f t="shared" si="7"/>
        <v/>
      </c>
      <c r="U54" s="32" t="str">
        <f t="shared" si="7"/>
        <v/>
      </c>
      <c r="W54" s="33"/>
      <c r="X54" s="33"/>
      <c r="Y54" s="33"/>
      <c r="Z54" s="33"/>
      <c r="AA54" s="33"/>
      <c r="AB54" s="33"/>
      <c r="AC54" s="33"/>
      <c r="AD54" s="33"/>
      <c r="AE54" s="33"/>
      <c r="AF54" s="33"/>
      <c r="AG54" s="33"/>
      <c r="AH54" s="33"/>
    </row>
    <row r="55" spans="1:34" x14ac:dyDescent="0.2">
      <c r="A55" s="34" t="str">
        <f t="shared" si="0"/>
        <v/>
      </c>
      <c r="B55" s="35"/>
      <c r="C55" s="35"/>
      <c r="D55" s="35"/>
      <c r="E55" s="35"/>
      <c r="F55" s="36"/>
      <c r="G55" s="37" t="str">
        <f t="shared" si="3"/>
        <v/>
      </c>
      <c r="H55" s="38"/>
      <c r="I55" s="38"/>
      <c r="J55" s="38"/>
      <c r="K55" s="38"/>
      <c r="L55" s="38"/>
      <c r="M55" s="39"/>
      <c r="N55" s="220">
        <f t="shared" si="4"/>
        <v>0</v>
      </c>
      <c r="P55" s="31">
        <f t="shared" si="5"/>
        <v>0</v>
      </c>
      <c r="Q55" s="31">
        <f t="shared" si="6"/>
        <v>0</v>
      </c>
      <c r="R55" s="32">
        <f t="shared" si="1"/>
        <v>2</v>
      </c>
      <c r="S55" s="32" t="str">
        <f t="shared" si="7"/>
        <v/>
      </c>
      <c r="T55" s="32" t="str">
        <f t="shared" si="7"/>
        <v/>
      </c>
      <c r="U55" s="32" t="str">
        <f t="shared" si="7"/>
        <v/>
      </c>
      <c r="W55" s="33"/>
      <c r="X55" s="33"/>
      <c r="Y55" s="33"/>
      <c r="Z55" s="33"/>
      <c r="AA55" s="33"/>
      <c r="AB55" s="33"/>
      <c r="AC55" s="33"/>
      <c r="AD55" s="33"/>
      <c r="AE55" s="33"/>
      <c r="AF55" s="33"/>
      <c r="AG55" s="33"/>
      <c r="AH55" s="33"/>
    </row>
    <row r="56" spans="1:34" x14ac:dyDescent="0.2">
      <c r="A56" s="34" t="str">
        <f t="shared" si="0"/>
        <v/>
      </c>
      <c r="B56" s="35"/>
      <c r="C56" s="35"/>
      <c r="D56" s="35"/>
      <c r="E56" s="35"/>
      <c r="F56" s="36"/>
      <c r="G56" s="37" t="str">
        <f t="shared" si="3"/>
        <v/>
      </c>
      <c r="H56" s="38"/>
      <c r="I56" s="38"/>
      <c r="J56" s="38"/>
      <c r="K56" s="38"/>
      <c r="L56" s="38"/>
      <c r="M56" s="39"/>
      <c r="N56" s="220">
        <f t="shared" si="4"/>
        <v>0</v>
      </c>
      <c r="P56" s="31">
        <f t="shared" si="5"/>
        <v>0</v>
      </c>
      <c r="Q56" s="31">
        <f t="shared" si="6"/>
        <v>0</v>
      </c>
      <c r="R56" s="32">
        <f t="shared" si="1"/>
        <v>2</v>
      </c>
      <c r="S56" s="32" t="str">
        <f t="shared" si="7"/>
        <v/>
      </c>
      <c r="T56" s="32" t="str">
        <f t="shared" si="7"/>
        <v/>
      </c>
      <c r="U56" s="32" t="str">
        <f t="shared" si="7"/>
        <v/>
      </c>
      <c r="W56" s="33"/>
      <c r="X56" s="33"/>
      <c r="Y56" s="33"/>
      <c r="Z56" s="33"/>
      <c r="AA56" s="33"/>
      <c r="AB56" s="33"/>
      <c r="AC56" s="33"/>
      <c r="AD56" s="33"/>
      <c r="AE56" s="33"/>
      <c r="AF56" s="33"/>
      <c r="AG56" s="33"/>
      <c r="AH56" s="33"/>
    </row>
    <row r="57" spans="1:34" x14ac:dyDescent="0.2">
      <c r="A57" s="34" t="str">
        <f t="shared" si="0"/>
        <v/>
      </c>
      <c r="B57" s="35"/>
      <c r="C57" s="35"/>
      <c r="D57" s="35"/>
      <c r="E57" s="35"/>
      <c r="F57" s="36"/>
      <c r="G57" s="37" t="str">
        <f t="shared" si="3"/>
        <v/>
      </c>
      <c r="H57" s="38"/>
      <c r="I57" s="38"/>
      <c r="J57" s="38"/>
      <c r="K57" s="38"/>
      <c r="L57" s="38"/>
      <c r="M57" s="39"/>
      <c r="N57" s="220">
        <f t="shared" si="4"/>
        <v>0</v>
      </c>
      <c r="P57" s="31">
        <f t="shared" si="5"/>
        <v>0</v>
      </c>
      <c r="Q57" s="31">
        <f t="shared" si="6"/>
        <v>0</v>
      </c>
      <c r="R57" s="32">
        <f t="shared" si="1"/>
        <v>2</v>
      </c>
      <c r="S57" s="32" t="str">
        <f t="shared" si="7"/>
        <v/>
      </c>
      <c r="T57" s="32" t="str">
        <f t="shared" si="7"/>
        <v/>
      </c>
      <c r="U57" s="32" t="str">
        <f t="shared" si="7"/>
        <v/>
      </c>
      <c r="W57" s="33"/>
      <c r="X57" s="33"/>
      <c r="Y57" s="33"/>
      <c r="Z57" s="33"/>
      <c r="AA57" s="33"/>
      <c r="AB57" s="33"/>
      <c r="AC57" s="33"/>
      <c r="AD57" s="33"/>
      <c r="AE57" s="33"/>
      <c r="AF57" s="33"/>
      <c r="AG57" s="33"/>
      <c r="AH57" s="33"/>
    </row>
    <row r="58" spans="1:34" x14ac:dyDescent="0.2">
      <c r="A58" s="34" t="str">
        <f t="shared" si="0"/>
        <v/>
      </c>
      <c r="B58" s="35"/>
      <c r="C58" s="35"/>
      <c r="D58" s="35"/>
      <c r="E58" s="35"/>
      <c r="F58" s="36"/>
      <c r="G58" s="37" t="str">
        <f t="shared" si="3"/>
        <v/>
      </c>
      <c r="H58" s="38"/>
      <c r="I58" s="38"/>
      <c r="J58" s="38"/>
      <c r="K58" s="38"/>
      <c r="L58" s="38"/>
      <c r="M58" s="39"/>
      <c r="N58" s="220">
        <f t="shared" si="4"/>
        <v>0</v>
      </c>
      <c r="P58" s="31">
        <f t="shared" si="5"/>
        <v>0</v>
      </c>
      <c r="Q58" s="31">
        <f t="shared" si="6"/>
        <v>0</v>
      </c>
      <c r="R58" s="32">
        <f t="shared" si="1"/>
        <v>2</v>
      </c>
      <c r="S58" s="32" t="str">
        <f t="shared" si="7"/>
        <v/>
      </c>
      <c r="T58" s="32" t="str">
        <f t="shared" si="7"/>
        <v/>
      </c>
      <c r="U58" s="32" t="str">
        <f t="shared" si="7"/>
        <v/>
      </c>
      <c r="W58" s="33"/>
      <c r="X58" s="33"/>
      <c r="Y58" s="33"/>
      <c r="Z58" s="33"/>
      <c r="AA58" s="33"/>
      <c r="AB58" s="33"/>
      <c r="AC58" s="33"/>
      <c r="AD58" s="33"/>
      <c r="AE58" s="33"/>
      <c r="AF58" s="33"/>
      <c r="AG58" s="33"/>
      <c r="AH58" s="33"/>
    </row>
    <row r="59" spans="1:34" x14ac:dyDescent="0.2">
      <c r="A59" s="34" t="str">
        <f t="shared" si="0"/>
        <v/>
      </c>
      <c r="B59" s="35"/>
      <c r="C59" s="35"/>
      <c r="D59" s="35"/>
      <c r="E59" s="35"/>
      <c r="F59" s="36"/>
      <c r="G59" s="37" t="str">
        <f t="shared" si="3"/>
        <v/>
      </c>
      <c r="H59" s="38"/>
      <c r="I59" s="38"/>
      <c r="J59" s="38"/>
      <c r="K59" s="38"/>
      <c r="L59" s="38"/>
      <c r="M59" s="39"/>
      <c r="N59" s="220">
        <f t="shared" si="4"/>
        <v>0</v>
      </c>
      <c r="P59" s="31">
        <f t="shared" si="5"/>
        <v>0</v>
      </c>
      <c r="Q59" s="31">
        <f t="shared" si="6"/>
        <v>0</v>
      </c>
      <c r="R59" s="32">
        <f t="shared" si="1"/>
        <v>2</v>
      </c>
      <c r="S59" s="32" t="str">
        <f t="shared" si="7"/>
        <v/>
      </c>
      <c r="T59" s="32" t="str">
        <f t="shared" si="7"/>
        <v/>
      </c>
      <c r="U59" s="32" t="str">
        <f t="shared" si="7"/>
        <v/>
      </c>
      <c r="W59" s="33"/>
      <c r="X59" s="33"/>
      <c r="Y59" s="33"/>
      <c r="Z59" s="33"/>
      <c r="AA59" s="33"/>
      <c r="AB59" s="33"/>
      <c r="AC59" s="33"/>
      <c r="AD59" s="33"/>
      <c r="AE59" s="33"/>
      <c r="AF59" s="33"/>
      <c r="AG59" s="33"/>
      <c r="AH59" s="33"/>
    </row>
    <row r="60" spans="1:34" x14ac:dyDescent="0.2">
      <c r="A60" s="34" t="str">
        <f t="shared" ref="A60:A91" si="8">IF(OR(J60="",AND(G60&lt;&gt;"",G60&lt;=S60,G60&gt;=T60,OR(U60&lt;&gt;1,D60="女"))),"","参加クラスエラー")</f>
        <v/>
      </c>
      <c r="B60" s="35"/>
      <c r="C60" s="35"/>
      <c r="D60" s="35"/>
      <c r="E60" s="35"/>
      <c r="F60" s="36"/>
      <c r="G60" s="37" t="str">
        <f t="shared" si="3"/>
        <v/>
      </c>
      <c r="H60" s="38"/>
      <c r="I60" s="38"/>
      <c r="J60" s="38"/>
      <c r="K60" s="38"/>
      <c r="L60" s="38"/>
      <c r="M60" s="39"/>
      <c r="N60" s="220">
        <f t="shared" si="4"/>
        <v>0</v>
      </c>
      <c r="P60" s="31">
        <f t="shared" ref="P60:P91" si="9">IF(J60="",0,VLOOKUP(J60,$Y$30:$AB$43,R60,FALSE))</f>
        <v>0</v>
      </c>
      <c r="Q60" s="31">
        <f t="shared" si="6"/>
        <v>0</v>
      </c>
      <c r="R60" s="32">
        <f t="shared" ref="R60:R91" si="10">IF(G60&lt;=18,4,IF(E60=$E$220,3,2))</f>
        <v>2</v>
      </c>
      <c r="S60" s="32" t="str">
        <f t="shared" si="7"/>
        <v/>
      </c>
      <c r="T60" s="32" t="str">
        <f t="shared" si="7"/>
        <v/>
      </c>
      <c r="U60" s="32" t="str">
        <f t="shared" si="7"/>
        <v/>
      </c>
      <c r="W60" s="33"/>
      <c r="X60" s="33"/>
      <c r="Y60" s="33"/>
      <c r="Z60" s="33"/>
      <c r="AA60" s="33"/>
      <c r="AB60" s="33"/>
      <c r="AC60" s="33"/>
      <c r="AD60" s="33"/>
      <c r="AE60" s="33"/>
      <c r="AF60" s="33"/>
      <c r="AG60" s="33"/>
      <c r="AH60" s="33"/>
    </row>
    <row r="61" spans="1:34" x14ac:dyDescent="0.2">
      <c r="A61" s="34" t="str">
        <f t="shared" si="8"/>
        <v/>
      </c>
      <c r="B61" s="35"/>
      <c r="C61" s="35"/>
      <c r="D61" s="35"/>
      <c r="E61" s="35"/>
      <c r="F61" s="36"/>
      <c r="G61" s="37" t="str">
        <f t="shared" si="3"/>
        <v/>
      </c>
      <c r="H61" s="38"/>
      <c r="I61" s="38"/>
      <c r="J61" s="38"/>
      <c r="K61" s="38"/>
      <c r="L61" s="38"/>
      <c r="M61" s="39"/>
      <c r="N61" s="220">
        <f t="shared" si="4"/>
        <v>0</v>
      </c>
      <c r="P61" s="31">
        <f t="shared" si="9"/>
        <v>0</v>
      </c>
      <c r="Q61" s="31">
        <f t="shared" si="6"/>
        <v>0</v>
      </c>
      <c r="R61" s="32">
        <f t="shared" si="10"/>
        <v>2</v>
      </c>
      <c r="S61" s="32" t="str">
        <f t="shared" si="7"/>
        <v/>
      </c>
      <c r="T61" s="32" t="str">
        <f t="shared" si="7"/>
        <v/>
      </c>
      <c r="U61" s="32" t="str">
        <f t="shared" si="7"/>
        <v/>
      </c>
      <c r="W61" s="33"/>
      <c r="X61" s="33"/>
      <c r="Y61" s="33"/>
      <c r="Z61" s="33"/>
      <c r="AA61" s="33"/>
      <c r="AB61" s="33"/>
      <c r="AC61" s="33"/>
      <c r="AD61" s="33"/>
      <c r="AE61" s="33"/>
      <c r="AF61" s="33"/>
      <c r="AG61" s="33"/>
      <c r="AH61" s="33"/>
    </row>
    <row r="62" spans="1:34" x14ac:dyDescent="0.2">
      <c r="A62" s="34" t="str">
        <f t="shared" si="8"/>
        <v/>
      </c>
      <c r="B62" s="35"/>
      <c r="C62" s="35"/>
      <c r="D62" s="35"/>
      <c r="E62" s="35"/>
      <c r="F62" s="36"/>
      <c r="G62" s="37" t="str">
        <f t="shared" si="3"/>
        <v/>
      </c>
      <c r="H62" s="38"/>
      <c r="I62" s="38"/>
      <c r="J62" s="38"/>
      <c r="K62" s="38"/>
      <c r="L62" s="38"/>
      <c r="M62" s="39"/>
      <c r="N62" s="220">
        <f t="shared" si="4"/>
        <v>0</v>
      </c>
      <c r="P62" s="31">
        <f t="shared" si="9"/>
        <v>0</v>
      </c>
      <c r="Q62" s="31">
        <f t="shared" si="6"/>
        <v>0</v>
      </c>
      <c r="R62" s="32">
        <f t="shared" si="10"/>
        <v>2</v>
      </c>
      <c r="S62" s="32" t="str">
        <f t="shared" si="7"/>
        <v/>
      </c>
      <c r="T62" s="32" t="str">
        <f t="shared" si="7"/>
        <v/>
      </c>
      <c r="U62" s="32" t="str">
        <f t="shared" si="7"/>
        <v/>
      </c>
      <c r="W62" s="33"/>
      <c r="X62" s="33"/>
      <c r="Y62" s="33"/>
      <c r="Z62" s="33"/>
      <c r="AA62" s="33"/>
      <c r="AB62" s="33"/>
      <c r="AC62" s="33"/>
      <c r="AD62" s="33"/>
      <c r="AE62" s="33"/>
      <c r="AF62" s="33"/>
      <c r="AG62" s="33"/>
      <c r="AH62" s="33"/>
    </row>
    <row r="63" spans="1:34" x14ac:dyDescent="0.2">
      <c r="A63" s="34" t="str">
        <f t="shared" si="8"/>
        <v/>
      </c>
      <c r="B63" s="35"/>
      <c r="C63" s="35"/>
      <c r="D63" s="35"/>
      <c r="E63" s="35"/>
      <c r="F63" s="36"/>
      <c r="G63" s="37" t="str">
        <f t="shared" si="3"/>
        <v/>
      </c>
      <c r="H63" s="38"/>
      <c r="I63" s="38"/>
      <c r="J63" s="38"/>
      <c r="K63" s="38"/>
      <c r="L63" s="38"/>
      <c r="M63" s="39"/>
      <c r="N63" s="220">
        <f t="shared" si="4"/>
        <v>0</v>
      </c>
      <c r="P63" s="31">
        <f t="shared" si="9"/>
        <v>0</v>
      </c>
      <c r="Q63" s="31">
        <f t="shared" si="6"/>
        <v>0</v>
      </c>
      <c r="R63" s="32">
        <f t="shared" si="10"/>
        <v>2</v>
      </c>
      <c r="S63" s="32" t="str">
        <f t="shared" si="7"/>
        <v/>
      </c>
      <c r="T63" s="32" t="str">
        <f t="shared" si="7"/>
        <v/>
      </c>
      <c r="U63" s="32" t="str">
        <f t="shared" si="7"/>
        <v/>
      </c>
      <c r="W63" s="33"/>
      <c r="X63" s="33"/>
      <c r="Y63" s="33"/>
      <c r="Z63" s="33"/>
      <c r="AA63" s="33"/>
      <c r="AB63" s="33"/>
      <c r="AC63" s="33"/>
      <c r="AD63" s="33"/>
      <c r="AE63" s="33"/>
      <c r="AF63" s="33"/>
      <c r="AG63" s="33"/>
      <c r="AH63" s="33"/>
    </row>
    <row r="64" spans="1:34" x14ac:dyDescent="0.2">
      <c r="A64" s="34" t="str">
        <f t="shared" si="8"/>
        <v/>
      </c>
      <c r="B64" s="35"/>
      <c r="C64" s="35"/>
      <c r="D64" s="35"/>
      <c r="E64" s="35"/>
      <c r="F64" s="36"/>
      <c r="G64" s="37" t="str">
        <f t="shared" si="3"/>
        <v/>
      </c>
      <c r="H64" s="38"/>
      <c r="I64" s="38"/>
      <c r="J64" s="38"/>
      <c r="K64" s="38"/>
      <c r="L64" s="38"/>
      <c r="M64" s="39"/>
      <c r="N64" s="220">
        <f t="shared" si="4"/>
        <v>0</v>
      </c>
      <c r="P64" s="31">
        <f t="shared" si="9"/>
        <v>0</v>
      </c>
      <c r="Q64" s="31">
        <f t="shared" si="6"/>
        <v>0</v>
      </c>
      <c r="R64" s="32">
        <f t="shared" si="10"/>
        <v>2</v>
      </c>
      <c r="S64" s="32" t="str">
        <f t="shared" si="7"/>
        <v/>
      </c>
      <c r="T64" s="32" t="str">
        <f t="shared" si="7"/>
        <v/>
      </c>
      <c r="U64" s="32" t="str">
        <f t="shared" si="7"/>
        <v/>
      </c>
      <c r="W64" s="33"/>
      <c r="X64" s="33"/>
      <c r="Y64" s="33"/>
      <c r="Z64" s="33"/>
      <c r="AA64" s="33"/>
      <c r="AB64" s="33"/>
      <c r="AC64" s="33"/>
      <c r="AD64" s="33"/>
      <c r="AE64" s="33"/>
      <c r="AF64" s="33"/>
      <c r="AG64" s="33"/>
      <c r="AH64" s="33"/>
    </row>
    <row r="65" spans="1:34" x14ac:dyDescent="0.2">
      <c r="A65" s="34" t="str">
        <f t="shared" si="8"/>
        <v/>
      </c>
      <c r="B65" s="35"/>
      <c r="C65" s="35"/>
      <c r="D65" s="35"/>
      <c r="E65" s="35"/>
      <c r="F65" s="36"/>
      <c r="G65" s="37" t="str">
        <f t="shared" si="3"/>
        <v/>
      </c>
      <c r="H65" s="38"/>
      <c r="I65" s="38"/>
      <c r="J65" s="38"/>
      <c r="K65" s="38"/>
      <c r="L65" s="38"/>
      <c r="M65" s="39"/>
      <c r="N65" s="220">
        <f t="shared" si="4"/>
        <v>0</v>
      </c>
      <c r="P65" s="31">
        <f t="shared" si="9"/>
        <v>0</v>
      </c>
      <c r="Q65" s="31">
        <f t="shared" si="6"/>
        <v>0</v>
      </c>
      <c r="R65" s="32">
        <f t="shared" si="10"/>
        <v>2</v>
      </c>
      <c r="S65" s="32" t="str">
        <f t="shared" si="7"/>
        <v/>
      </c>
      <c r="T65" s="32" t="str">
        <f t="shared" si="7"/>
        <v/>
      </c>
      <c r="U65" s="32" t="str">
        <f t="shared" si="7"/>
        <v/>
      </c>
      <c r="W65" s="33"/>
      <c r="X65" s="33"/>
      <c r="Y65" s="33"/>
      <c r="Z65" s="33"/>
      <c r="AA65" s="33"/>
      <c r="AB65" s="33"/>
      <c r="AC65" s="33"/>
      <c r="AD65" s="33"/>
      <c r="AE65" s="33"/>
      <c r="AF65" s="33"/>
      <c r="AG65" s="33"/>
      <c r="AH65" s="33"/>
    </row>
    <row r="66" spans="1:34" x14ac:dyDescent="0.2">
      <c r="A66" s="34" t="str">
        <f t="shared" si="8"/>
        <v/>
      </c>
      <c r="B66" s="35"/>
      <c r="C66" s="35"/>
      <c r="D66" s="35"/>
      <c r="E66" s="35"/>
      <c r="F66" s="36"/>
      <c r="G66" s="37" t="str">
        <f t="shared" si="3"/>
        <v/>
      </c>
      <c r="H66" s="38"/>
      <c r="I66" s="38"/>
      <c r="J66" s="38"/>
      <c r="K66" s="38"/>
      <c r="L66" s="38"/>
      <c r="M66" s="39"/>
      <c r="N66" s="220">
        <f t="shared" si="4"/>
        <v>0</v>
      </c>
      <c r="P66" s="31">
        <f t="shared" si="9"/>
        <v>0</v>
      </c>
      <c r="Q66" s="31">
        <f t="shared" si="6"/>
        <v>0</v>
      </c>
      <c r="R66" s="32">
        <f t="shared" si="10"/>
        <v>2</v>
      </c>
      <c r="S66" s="32" t="str">
        <f t="shared" si="7"/>
        <v/>
      </c>
      <c r="T66" s="32" t="str">
        <f t="shared" si="7"/>
        <v/>
      </c>
      <c r="U66" s="32" t="str">
        <f t="shared" si="7"/>
        <v/>
      </c>
      <c r="W66" s="33"/>
      <c r="X66" s="33"/>
      <c r="Y66" s="33"/>
      <c r="Z66" s="33"/>
      <c r="AA66" s="33"/>
      <c r="AB66" s="33"/>
      <c r="AC66" s="33"/>
      <c r="AD66" s="33"/>
      <c r="AE66" s="33"/>
      <c r="AF66" s="33"/>
      <c r="AG66" s="33"/>
      <c r="AH66" s="33"/>
    </row>
    <row r="67" spans="1:34" x14ac:dyDescent="0.2">
      <c r="A67" s="34" t="str">
        <f t="shared" si="8"/>
        <v/>
      </c>
      <c r="B67" s="35"/>
      <c r="C67" s="35"/>
      <c r="D67" s="35"/>
      <c r="E67" s="35"/>
      <c r="F67" s="36"/>
      <c r="G67" s="37" t="str">
        <f t="shared" si="3"/>
        <v/>
      </c>
      <c r="H67" s="38"/>
      <c r="I67" s="38"/>
      <c r="J67" s="38"/>
      <c r="K67" s="38"/>
      <c r="L67" s="38"/>
      <c r="M67" s="39"/>
      <c r="N67" s="220">
        <f t="shared" si="4"/>
        <v>0</v>
      </c>
      <c r="P67" s="31">
        <f t="shared" si="9"/>
        <v>0</v>
      </c>
      <c r="Q67" s="31">
        <f t="shared" si="6"/>
        <v>0</v>
      </c>
      <c r="R67" s="32">
        <f t="shared" si="10"/>
        <v>2</v>
      </c>
      <c r="S67" s="32" t="str">
        <f t="shared" si="7"/>
        <v/>
      </c>
      <c r="T67" s="32" t="str">
        <f t="shared" si="7"/>
        <v/>
      </c>
      <c r="U67" s="32" t="str">
        <f t="shared" si="7"/>
        <v/>
      </c>
      <c r="W67" s="33"/>
      <c r="X67" s="33"/>
      <c r="Y67" s="33"/>
      <c r="Z67" s="33"/>
      <c r="AA67" s="33"/>
      <c r="AB67" s="33"/>
      <c r="AC67" s="33"/>
      <c r="AD67" s="33"/>
      <c r="AE67" s="33"/>
      <c r="AF67" s="33"/>
      <c r="AG67" s="33"/>
      <c r="AH67" s="33"/>
    </row>
    <row r="68" spans="1:34" x14ac:dyDescent="0.2">
      <c r="A68" s="34" t="str">
        <f t="shared" si="8"/>
        <v/>
      </c>
      <c r="B68" s="35"/>
      <c r="C68" s="35"/>
      <c r="D68" s="35"/>
      <c r="E68" s="35"/>
      <c r="F68" s="36"/>
      <c r="G68" s="37" t="str">
        <f t="shared" si="3"/>
        <v/>
      </c>
      <c r="H68" s="38"/>
      <c r="I68" s="38"/>
      <c r="J68" s="38"/>
      <c r="K68" s="38"/>
      <c r="L68" s="38"/>
      <c r="M68" s="39"/>
      <c r="N68" s="220">
        <f t="shared" si="4"/>
        <v>0</v>
      </c>
      <c r="P68" s="31">
        <f t="shared" si="9"/>
        <v>0</v>
      </c>
      <c r="Q68" s="31">
        <f t="shared" si="6"/>
        <v>0</v>
      </c>
      <c r="R68" s="32">
        <f t="shared" si="10"/>
        <v>2</v>
      </c>
      <c r="S68" s="32" t="str">
        <f t="shared" si="7"/>
        <v/>
      </c>
      <c r="T68" s="32" t="str">
        <f t="shared" si="7"/>
        <v/>
      </c>
      <c r="U68" s="32" t="str">
        <f t="shared" si="7"/>
        <v/>
      </c>
      <c r="W68" s="33"/>
      <c r="X68" s="33"/>
      <c r="Y68" s="33"/>
      <c r="Z68" s="33"/>
      <c r="AA68" s="33"/>
      <c r="AB68" s="33"/>
      <c r="AC68" s="33"/>
      <c r="AD68" s="33"/>
      <c r="AE68" s="33"/>
      <c r="AF68" s="33"/>
      <c r="AG68" s="33"/>
      <c r="AH68" s="33"/>
    </row>
    <row r="69" spans="1:34" x14ac:dyDescent="0.2">
      <c r="A69" s="34" t="str">
        <f t="shared" si="8"/>
        <v/>
      </c>
      <c r="B69" s="35"/>
      <c r="C69" s="35"/>
      <c r="D69" s="35"/>
      <c r="E69" s="35"/>
      <c r="F69" s="36"/>
      <c r="G69" s="37" t="str">
        <f t="shared" si="3"/>
        <v/>
      </c>
      <c r="H69" s="38"/>
      <c r="I69" s="38"/>
      <c r="J69" s="38"/>
      <c r="K69" s="38"/>
      <c r="L69" s="38"/>
      <c r="M69" s="39"/>
      <c r="N69" s="220">
        <f t="shared" si="4"/>
        <v>0</v>
      </c>
      <c r="P69" s="31">
        <f t="shared" si="9"/>
        <v>0</v>
      </c>
      <c r="Q69" s="31">
        <f t="shared" si="6"/>
        <v>0</v>
      </c>
      <c r="R69" s="32">
        <f t="shared" si="10"/>
        <v>2</v>
      </c>
      <c r="S69" s="32" t="str">
        <f t="shared" si="7"/>
        <v/>
      </c>
      <c r="T69" s="32" t="str">
        <f t="shared" si="7"/>
        <v/>
      </c>
      <c r="U69" s="32" t="str">
        <f t="shared" si="7"/>
        <v/>
      </c>
      <c r="W69" s="33"/>
      <c r="X69" s="33"/>
      <c r="Y69" s="33"/>
      <c r="Z69" s="33"/>
      <c r="AA69" s="33"/>
      <c r="AB69" s="33"/>
      <c r="AC69" s="33"/>
      <c r="AD69" s="33"/>
      <c r="AE69" s="33"/>
      <c r="AF69" s="33"/>
      <c r="AG69" s="33"/>
      <c r="AH69" s="33"/>
    </row>
    <row r="70" spans="1:34" x14ac:dyDescent="0.2">
      <c r="A70" s="34" t="str">
        <f t="shared" si="8"/>
        <v/>
      </c>
      <c r="B70" s="35"/>
      <c r="C70" s="35"/>
      <c r="D70" s="35"/>
      <c r="E70" s="35"/>
      <c r="F70" s="36"/>
      <c r="G70" s="37" t="str">
        <f t="shared" si="3"/>
        <v/>
      </c>
      <c r="H70" s="38"/>
      <c r="I70" s="38"/>
      <c r="J70" s="38"/>
      <c r="K70" s="38"/>
      <c r="L70" s="38"/>
      <c r="M70" s="39"/>
      <c r="N70" s="220">
        <f t="shared" si="4"/>
        <v>0</v>
      </c>
      <c r="P70" s="31">
        <f t="shared" si="9"/>
        <v>0</v>
      </c>
      <c r="Q70" s="31">
        <f t="shared" si="6"/>
        <v>0</v>
      </c>
      <c r="R70" s="32">
        <f t="shared" si="10"/>
        <v>2</v>
      </c>
      <c r="S70" s="32" t="str">
        <f t="shared" si="7"/>
        <v/>
      </c>
      <c r="T70" s="32" t="str">
        <f t="shared" si="7"/>
        <v/>
      </c>
      <c r="U70" s="32" t="str">
        <f t="shared" si="7"/>
        <v/>
      </c>
      <c r="W70" s="33"/>
      <c r="X70" s="33"/>
      <c r="Y70" s="33"/>
      <c r="Z70" s="33"/>
      <c r="AA70" s="33"/>
      <c r="AB70" s="33"/>
      <c r="AC70" s="33"/>
      <c r="AD70" s="33"/>
      <c r="AE70" s="33"/>
      <c r="AF70" s="33"/>
      <c r="AG70" s="33"/>
      <c r="AH70" s="33"/>
    </row>
    <row r="71" spans="1:34" x14ac:dyDescent="0.2">
      <c r="A71" s="34" t="str">
        <f t="shared" si="8"/>
        <v/>
      </c>
      <c r="B71" s="35"/>
      <c r="C71" s="35"/>
      <c r="D71" s="35"/>
      <c r="E71" s="35"/>
      <c r="F71" s="36"/>
      <c r="G71" s="37" t="str">
        <f t="shared" si="3"/>
        <v/>
      </c>
      <c r="H71" s="38"/>
      <c r="I71" s="38"/>
      <c r="J71" s="38"/>
      <c r="K71" s="38"/>
      <c r="L71" s="38"/>
      <c r="M71" s="39"/>
      <c r="N71" s="220">
        <f t="shared" si="4"/>
        <v>0</v>
      </c>
      <c r="P71" s="31">
        <f t="shared" si="9"/>
        <v>0</v>
      </c>
      <c r="Q71" s="31">
        <f t="shared" si="6"/>
        <v>0</v>
      </c>
      <c r="R71" s="32">
        <f t="shared" si="10"/>
        <v>2</v>
      </c>
      <c r="S71" s="32" t="str">
        <f t="shared" si="7"/>
        <v/>
      </c>
      <c r="T71" s="32" t="str">
        <f t="shared" si="7"/>
        <v/>
      </c>
      <c r="U71" s="32" t="str">
        <f t="shared" si="7"/>
        <v/>
      </c>
      <c r="W71" s="33"/>
      <c r="X71" s="33"/>
      <c r="Y71" s="33"/>
      <c r="Z71" s="33"/>
      <c r="AA71" s="33"/>
      <c r="AB71" s="33"/>
      <c r="AC71" s="33"/>
      <c r="AD71" s="33"/>
      <c r="AE71" s="33"/>
      <c r="AF71" s="33"/>
      <c r="AG71" s="33"/>
      <c r="AH71" s="33"/>
    </row>
    <row r="72" spans="1:34" x14ac:dyDescent="0.2">
      <c r="A72" s="34" t="str">
        <f t="shared" si="8"/>
        <v/>
      </c>
      <c r="B72" s="35"/>
      <c r="C72" s="35"/>
      <c r="D72" s="35"/>
      <c r="E72" s="35"/>
      <c r="F72" s="36"/>
      <c r="G72" s="37" t="str">
        <f t="shared" si="3"/>
        <v/>
      </c>
      <c r="H72" s="38"/>
      <c r="I72" s="38"/>
      <c r="J72" s="38"/>
      <c r="K72" s="38"/>
      <c r="L72" s="38"/>
      <c r="M72" s="39"/>
      <c r="N72" s="220">
        <f t="shared" si="4"/>
        <v>0</v>
      </c>
      <c r="P72" s="31">
        <f t="shared" si="9"/>
        <v>0</v>
      </c>
      <c r="Q72" s="31">
        <f t="shared" si="6"/>
        <v>0</v>
      </c>
      <c r="R72" s="32">
        <f t="shared" si="10"/>
        <v>2</v>
      </c>
      <c r="S72" s="32" t="str">
        <f t="shared" si="7"/>
        <v/>
      </c>
      <c r="T72" s="32" t="str">
        <f t="shared" si="7"/>
        <v/>
      </c>
      <c r="U72" s="32" t="str">
        <f t="shared" si="7"/>
        <v/>
      </c>
      <c r="W72" s="33"/>
      <c r="X72" s="33"/>
      <c r="Y72" s="33"/>
      <c r="Z72" s="33"/>
      <c r="AA72" s="33"/>
      <c r="AB72" s="33"/>
      <c r="AC72" s="33"/>
      <c r="AD72" s="33"/>
      <c r="AE72" s="33"/>
      <c r="AF72" s="33"/>
      <c r="AG72" s="33"/>
      <c r="AH72" s="33"/>
    </row>
    <row r="73" spans="1:34" x14ac:dyDescent="0.2">
      <c r="A73" s="34" t="str">
        <f t="shared" si="8"/>
        <v/>
      </c>
      <c r="B73" s="35"/>
      <c r="C73" s="35"/>
      <c r="D73" s="35"/>
      <c r="E73" s="35"/>
      <c r="F73" s="36"/>
      <c r="G73" s="37" t="str">
        <f t="shared" si="3"/>
        <v/>
      </c>
      <c r="H73" s="38"/>
      <c r="I73" s="38"/>
      <c r="J73" s="38"/>
      <c r="K73" s="38"/>
      <c r="L73" s="38"/>
      <c r="M73" s="39"/>
      <c r="N73" s="220">
        <f t="shared" si="4"/>
        <v>0</v>
      </c>
      <c r="P73" s="31">
        <f t="shared" si="9"/>
        <v>0</v>
      </c>
      <c r="Q73" s="31">
        <f t="shared" si="6"/>
        <v>0</v>
      </c>
      <c r="R73" s="32">
        <f t="shared" si="10"/>
        <v>2</v>
      </c>
      <c r="S73" s="32" t="str">
        <f t="shared" si="7"/>
        <v/>
      </c>
      <c r="T73" s="32" t="str">
        <f t="shared" si="7"/>
        <v/>
      </c>
      <c r="U73" s="32" t="str">
        <f t="shared" si="7"/>
        <v/>
      </c>
      <c r="W73" s="33"/>
      <c r="X73" s="33"/>
      <c r="Y73" s="33"/>
      <c r="Z73" s="33"/>
      <c r="AA73" s="33"/>
      <c r="AB73" s="33"/>
      <c r="AC73" s="33"/>
      <c r="AD73" s="33"/>
      <c r="AE73" s="33"/>
      <c r="AF73" s="33"/>
      <c r="AG73" s="33"/>
      <c r="AH73" s="33"/>
    </row>
    <row r="74" spans="1:34" x14ac:dyDescent="0.2">
      <c r="A74" s="34" t="str">
        <f t="shared" si="8"/>
        <v/>
      </c>
      <c r="B74" s="35"/>
      <c r="C74" s="35"/>
      <c r="D74" s="35"/>
      <c r="E74" s="35"/>
      <c r="F74" s="36"/>
      <c r="G74" s="37" t="str">
        <f t="shared" si="3"/>
        <v/>
      </c>
      <c r="H74" s="38"/>
      <c r="I74" s="38"/>
      <c r="J74" s="38"/>
      <c r="K74" s="38"/>
      <c r="L74" s="38"/>
      <c r="M74" s="39"/>
      <c r="N74" s="220">
        <f t="shared" si="4"/>
        <v>0</v>
      </c>
      <c r="P74" s="31">
        <f t="shared" si="9"/>
        <v>0</v>
      </c>
      <c r="Q74" s="31">
        <f t="shared" si="6"/>
        <v>0</v>
      </c>
      <c r="R74" s="32">
        <f t="shared" si="10"/>
        <v>2</v>
      </c>
      <c r="S74" s="32" t="str">
        <f t="shared" si="7"/>
        <v/>
      </c>
      <c r="T74" s="32" t="str">
        <f t="shared" si="7"/>
        <v/>
      </c>
      <c r="U74" s="32" t="str">
        <f t="shared" si="7"/>
        <v/>
      </c>
      <c r="W74" s="33"/>
      <c r="X74" s="33"/>
      <c r="Y74" s="33"/>
      <c r="Z74" s="33"/>
      <c r="AA74" s="33"/>
      <c r="AB74" s="33"/>
      <c r="AC74" s="33"/>
      <c r="AD74" s="33"/>
      <c r="AE74" s="33"/>
      <c r="AF74" s="33"/>
      <c r="AG74" s="33"/>
      <c r="AH74" s="33"/>
    </row>
    <row r="75" spans="1:34" x14ac:dyDescent="0.2">
      <c r="A75" s="34" t="str">
        <f t="shared" si="8"/>
        <v/>
      </c>
      <c r="B75" s="35"/>
      <c r="C75" s="35"/>
      <c r="D75" s="35"/>
      <c r="E75" s="35"/>
      <c r="F75" s="36"/>
      <c r="G75" s="37" t="str">
        <f t="shared" si="3"/>
        <v/>
      </c>
      <c r="H75" s="38"/>
      <c r="I75" s="38"/>
      <c r="J75" s="38"/>
      <c r="K75" s="38"/>
      <c r="L75" s="38"/>
      <c r="M75" s="39"/>
      <c r="N75" s="220">
        <f t="shared" si="4"/>
        <v>0</v>
      </c>
      <c r="P75" s="31">
        <f t="shared" si="9"/>
        <v>0</v>
      </c>
      <c r="Q75" s="31">
        <f t="shared" si="6"/>
        <v>0</v>
      </c>
      <c r="R75" s="32">
        <f t="shared" si="10"/>
        <v>2</v>
      </c>
      <c r="S75" s="32" t="str">
        <f t="shared" si="7"/>
        <v/>
      </c>
      <c r="T75" s="32" t="str">
        <f t="shared" si="7"/>
        <v/>
      </c>
      <c r="U75" s="32" t="str">
        <f t="shared" si="7"/>
        <v/>
      </c>
      <c r="W75" s="33"/>
      <c r="X75" s="33"/>
      <c r="Y75" s="33"/>
      <c r="Z75" s="33"/>
      <c r="AA75" s="33"/>
      <c r="AB75" s="33"/>
      <c r="AC75" s="33"/>
      <c r="AD75" s="33"/>
      <c r="AE75" s="33"/>
      <c r="AF75" s="33"/>
      <c r="AG75" s="33"/>
      <c r="AH75" s="33"/>
    </row>
    <row r="76" spans="1:34" x14ac:dyDescent="0.2">
      <c r="A76" s="34" t="str">
        <f t="shared" si="8"/>
        <v/>
      </c>
      <c r="B76" s="35"/>
      <c r="C76" s="35"/>
      <c r="D76" s="35"/>
      <c r="E76" s="35"/>
      <c r="F76" s="36"/>
      <c r="G76" s="37" t="str">
        <f t="shared" si="3"/>
        <v/>
      </c>
      <c r="H76" s="38"/>
      <c r="I76" s="38"/>
      <c r="J76" s="38"/>
      <c r="K76" s="38"/>
      <c r="L76" s="38"/>
      <c r="M76" s="39"/>
      <c r="N76" s="220">
        <f t="shared" si="4"/>
        <v>0</v>
      </c>
      <c r="P76" s="31">
        <f t="shared" si="9"/>
        <v>0</v>
      </c>
      <c r="Q76" s="31">
        <f t="shared" si="6"/>
        <v>0</v>
      </c>
      <c r="R76" s="32">
        <f t="shared" si="10"/>
        <v>2</v>
      </c>
      <c r="S76" s="32" t="str">
        <f t="shared" si="7"/>
        <v/>
      </c>
      <c r="T76" s="32" t="str">
        <f t="shared" si="7"/>
        <v/>
      </c>
      <c r="U76" s="32" t="str">
        <f t="shared" si="7"/>
        <v/>
      </c>
      <c r="W76" s="33"/>
      <c r="X76" s="33"/>
      <c r="Y76" s="33"/>
      <c r="Z76" s="33"/>
      <c r="AA76" s="33"/>
      <c r="AB76" s="33"/>
      <c r="AC76" s="33"/>
      <c r="AD76" s="33"/>
      <c r="AE76" s="33"/>
      <c r="AF76" s="33"/>
      <c r="AG76" s="33"/>
      <c r="AH76" s="33"/>
    </row>
    <row r="77" spans="1:34" x14ac:dyDescent="0.2">
      <c r="A77" s="34" t="str">
        <f t="shared" si="8"/>
        <v/>
      </c>
      <c r="B77" s="35"/>
      <c r="C77" s="35"/>
      <c r="D77" s="35"/>
      <c r="E77" s="35"/>
      <c r="F77" s="36"/>
      <c r="G77" s="37" t="str">
        <f t="shared" si="3"/>
        <v/>
      </c>
      <c r="H77" s="38"/>
      <c r="I77" s="38"/>
      <c r="J77" s="38"/>
      <c r="K77" s="38"/>
      <c r="L77" s="38"/>
      <c r="M77" s="39"/>
      <c r="N77" s="220">
        <f t="shared" si="4"/>
        <v>0</v>
      </c>
      <c r="P77" s="31">
        <f t="shared" si="9"/>
        <v>0</v>
      </c>
      <c r="Q77" s="31">
        <f t="shared" si="6"/>
        <v>0</v>
      </c>
      <c r="R77" s="32">
        <f t="shared" si="10"/>
        <v>2</v>
      </c>
      <c r="S77" s="32" t="str">
        <f t="shared" si="7"/>
        <v/>
      </c>
      <c r="T77" s="32" t="str">
        <f t="shared" si="7"/>
        <v/>
      </c>
      <c r="U77" s="32" t="str">
        <f t="shared" si="7"/>
        <v/>
      </c>
      <c r="W77" s="33"/>
      <c r="X77" s="33"/>
      <c r="Y77" s="33"/>
      <c r="Z77" s="33"/>
      <c r="AA77" s="33"/>
      <c r="AB77" s="33"/>
      <c r="AC77" s="33"/>
      <c r="AD77" s="33"/>
      <c r="AE77" s="33"/>
      <c r="AF77" s="33"/>
      <c r="AG77" s="33"/>
      <c r="AH77" s="33"/>
    </row>
    <row r="78" spans="1:34" x14ac:dyDescent="0.2">
      <c r="A78" s="34" t="str">
        <f t="shared" si="8"/>
        <v/>
      </c>
      <c r="B78" s="35"/>
      <c r="C78" s="35"/>
      <c r="D78" s="35"/>
      <c r="E78" s="35"/>
      <c r="F78" s="36"/>
      <c r="G78" s="37" t="str">
        <f t="shared" si="3"/>
        <v/>
      </c>
      <c r="H78" s="38"/>
      <c r="I78" s="38"/>
      <c r="J78" s="38"/>
      <c r="K78" s="38"/>
      <c r="L78" s="38"/>
      <c r="M78" s="39"/>
      <c r="N78" s="220">
        <f t="shared" si="4"/>
        <v>0</v>
      </c>
      <c r="P78" s="31">
        <f t="shared" si="9"/>
        <v>0</v>
      </c>
      <c r="Q78" s="31">
        <f t="shared" si="6"/>
        <v>0</v>
      </c>
      <c r="R78" s="32">
        <f t="shared" si="10"/>
        <v>2</v>
      </c>
      <c r="S78" s="32" t="str">
        <f t="shared" si="7"/>
        <v/>
      </c>
      <c r="T78" s="32" t="str">
        <f t="shared" si="7"/>
        <v/>
      </c>
      <c r="U78" s="32" t="str">
        <f t="shared" si="7"/>
        <v/>
      </c>
      <c r="W78" s="33"/>
      <c r="X78" s="33"/>
      <c r="Y78" s="33"/>
      <c r="Z78" s="33"/>
      <c r="AA78" s="33"/>
      <c r="AB78" s="33"/>
      <c r="AC78" s="33"/>
      <c r="AD78" s="33"/>
      <c r="AE78" s="33"/>
      <c r="AF78" s="33"/>
      <c r="AG78" s="33"/>
      <c r="AH78" s="33"/>
    </row>
    <row r="79" spans="1:34" x14ac:dyDescent="0.2">
      <c r="A79" s="34" t="str">
        <f t="shared" si="8"/>
        <v/>
      </c>
      <c r="B79" s="35"/>
      <c r="C79" s="35"/>
      <c r="D79" s="35"/>
      <c r="E79" s="35"/>
      <c r="F79" s="36"/>
      <c r="G79" s="37" t="str">
        <f t="shared" si="3"/>
        <v/>
      </c>
      <c r="H79" s="38"/>
      <c r="I79" s="38"/>
      <c r="J79" s="38"/>
      <c r="K79" s="38"/>
      <c r="L79" s="38"/>
      <c r="M79" s="39"/>
      <c r="N79" s="220">
        <f t="shared" si="4"/>
        <v>0</v>
      </c>
      <c r="P79" s="31">
        <f t="shared" si="9"/>
        <v>0</v>
      </c>
      <c r="Q79" s="31">
        <f t="shared" si="6"/>
        <v>0</v>
      </c>
      <c r="R79" s="32">
        <f t="shared" si="10"/>
        <v>2</v>
      </c>
      <c r="S79" s="32" t="str">
        <f t="shared" si="7"/>
        <v/>
      </c>
      <c r="T79" s="32" t="str">
        <f t="shared" si="7"/>
        <v/>
      </c>
      <c r="U79" s="32" t="str">
        <f t="shared" si="7"/>
        <v/>
      </c>
      <c r="W79" s="33"/>
      <c r="X79" s="33"/>
      <c r="Y79" s="33"/>
      <c r="Z79" s="33"/>
      <c r="AA79" s="33"/>
      <c r="AB79" s="33"/>
      <c r="AC79" s="33"/>
      <c r="AD79" s="33"/>
      <c r="AE79" s="33"/>
      <c r="AF79" s="33"/>
      <c r="AG79" s="33"/>
      <c r="AH79" s="33"/>
    </row>
    <row r="80" spans="1:34" x14ac:dyDescent="0.2">
      <c r="A80" s="34" t="str">
        <f t="shared" si="8"/>
        <v/>
      </c>
      <c r="B80" s="35"/>
      <c r="C80" s="35"/>
      <c r="D80" s="35"/>
      <c r="E80" s="35"/>
      <c r="F80" s="36"/>
      <c r="G80" s="37" t="str">
        <f t="shared" si="3"/>
        <v/>
      </c>
      <c r="H80" s="38"/>
      <c r="I80" s="38"/>
      <c r="J80" s="38"/>
      <c r="K80" s="38"/>
      <c r="L80" s="38"/>
      <c r="M80" s="39"/>
      <c r="N80" s="220">
        <f t="shared" si="4"/>
        <v>0</v>
      </c>
      <c r="P80" s="31">
        <f t="shared" si="9"/>
        <v>0</v>
      </c>
      <c r="Q80" s="31">
        <f t="shared" si="6"/>
        <v>0</v>
      </c>
      <c r="R80" s="32">
        <f t="shared" si="10"/>
        <v>2</v>
      </c>
      <c r="S80" s="32" t="str">
        <f t="shared" si="7"/>
        <v/>
      </c>
      <c r="T80" s="32" t="str">
        <f t="shared" si="7"/>
        <v/>
      </c>
      <c r="U80" s="32" t="str">
        <f t="shared" si="7"/>
        <v/>
      </c>
      <c r="W80" s="33"/>
      <c r="X80" s="33"/>
      <c r="Y80" s="33"/>
      <c r="Z80" s="33"/>
      <c r="AA80" s="33"/>
      <c r="AB80" s="33"/>
      <c r="AC80" s="33"/>
      <c r="AD80" s="33"/>
      <c r="AE80" s="33"/>
      <c r="AF80" s="33"/>
      <c r="AG80" s="33"/>
      <c r="AH80" s="33"/>
    </row>
    <row r="81" spans="1:34" x14ac:dyDescent="0.2">
      <c r="A81" s="34" t="str">
        <f t="shared" si="8"/>
        <v/>
      </c>
      <c r="B81" s="35"/>
      <c r="C81" s="35"/>
      <c r="D81" s="35"/>
      <c r="E81" s="35"/>
      <c r="F81" s="36"/>
      <c r="G81" s="37" t="str">
        <f t="shared" si="3"/>
        <v/>
      </c>
      <c r="H81" s="38"/>
      <c r="I81" s="38"/>
      <c r="J81" s="38"/>
      <c r="K81" s="38"/>
      <c r="L81" s="38"/>
      <c r="M81" s="39"/>
      <c r="N81" s="220">
        <f t="shared" si="4"/>
        <v>0</v>
      </c>
      <c r="P81" s="31">
        <f t="shared" si="9"/>
        <v>0</v>
      </c>
      <c r="Q81" s="31">
        <f t="shared" si="6"/>
        <v>0</v>
      </c>
      <c r="R81" s="32">
        <f t="shared" si="10"/>
        <v>2</v>
      </c>
      <c r="S81" s="32" t="str">
        <f t="shared" si="7"/>
        <v/>
      </c>
      <c r="T81" s="32" t="str">
        <f t="shared" si="7"/>
        <v/>
      </c>
      <c r="U81" s="32" t="str">
        <f t="shared" si="7"/>
        <v/>
      </c>
      <c r="W81" s="33"/>
      <c r="X81" s="33"/>
      <c r="Y81" s="33"/>
      <c r="Z81" s="33"/>
      <c r="AA81" s="33"/>
      <c r="AB81" s="33"/>
      <c r="AC81" s="33"/>
      <c r="AD81" s="33"/>
      <c r="AE81" s="33"/>
      <c r="AF81" s="33"/>
      <c r="AG81" s="33"/>
      <c r="AH81" s="33"/>
    </row>
    <row r="82" spans="1:34" x14ac:dyDescent="0.2">
      <c r="A82" s="34" t="str">
        <f t="shared" si="8"/>
        <v/>
      </c>
      <c r="B82" s="35"/>
      <c r="C82" s="35"/>
      <c r="D82" s="35"/>
      <c r="E82" s="35"/>
      <c r="F82" s="36"/>
      <c r="G82" s="37" t="str">
        <f t="shared" si="3"/>
        <v/>
      </c>
      <c r="H82" s="38"/>
      <c r="I82" s="38"/>
      <c r="J82" s="38"/>
      <c r="K82" s="38"/>
      <c r="L82" s="38"/>
      <c r="M82" s="39"/>
      <c r="N82" s="220">
        <f t="shared" si="4"/>
        <v>0</v>
      </c>
      <c r="P82" s="31">
        <f t="shared" si="9"/>
        <v>0</v>
      </c>
      <c r="Q82" s="31">
        <f t="shared" si="6"/>
        <v>0</v>
      </c>
      <c r="R82" s="32">
        <f t="shared" si="10"/>
        <v>2</v>
      </c>
      <c r="S82" s="32" t="str">
        <f t="shared" si="7"/>
        <v/>
      </c>
      <c r="T82" s="32" t="str">
        <f t="shared" si="7"/>
        <v/>
      </c>
      <c r="U82" s="32" t="str">
        <f t="shared" si="7"/>
        <v/>
      </c>
      <c r="W82" s="33"/>
      <c r="X82" s="33"/>
      <c r="Y82" s="33"/>
      <c r="Z82" s="33"/>
      <c r="AA82" s="33"/>
      <c r="AB82" s="33"/>
      <c r="AC82" s="33"/>
      <c r="AD82" s="33"/>
      <c r="AE82" s="33"/>
      <c r="AF82" s="33"/>
      <c r="AG82" s="33"/>
      <c r="AH82" s="33"/>
    </row>
    <row r="83" spans="1:34" x14ac:dyDescent="0.2">
      <c r="A83" s="34" t="str">
        <f t="shared" si="8"/>
        <v/>
      </c>
      <c r="B83" s="35"/>
      <c r="C83" s="35"/>
      <c r="D83" s="35"/>
      <c r="E83" s="35"/>
      <c r="F83" s="36"/>
      <c r="G83" s="37" t="str">
        <f t="shared" si="3"/>
        <v/>
      </c>
      <c r="H83" s="38"/>
      <c r="I83" s="38"/>
      <c r="J83" s="38"/>
      <c r="K83" s="38"/>
      <c r="L83" s="38"/>
      <c r="M83" s="39"/>
      <c r="N83" s="220">
        <f t="shared" si="4"/>
        <v>0</v>
      </c>
      <c r="P83" s="31">
        <f t="shared" si="9"/>
        <v>0</v>
      </c>
      <c r="Q83" s="31">
        <f t="shared" si="6"/>
        <v>0</v>
      </c>
      <c r="R83" s="32">
        <f t="shared" si="10"/>
        <v>2</v>
      </c>
      <c r="S83" s="32" t="str">
        <f t="shared" si="7"/>
        <v/>
      </c>
      <c r="T83" s="32" t="str">
        <f t="shared" si="7"/>
        <v/>
      </c>
      <c r="U83" s="32" t="str">
        <f t="shared" si="7"/>
        <v/>
      </c>
      <c r="W83" s="33"/>
      <c r="X83" s="33"/>
      <c r="Y83" s="33"/>
      <c r="Z83" s="33"/>
      <c r="AA83" s="33"/>
      <c r="AB83" s="33"/>
      <c r="AC83" s="33"/>
      <c r="AD83" s="33"/>
      <c r="AE83" s="33"/>
      <c r="AF83" s="33"/>
      <c r="AG83" s="33"/>
      <c r="AH83" s="33"/>
    </row>
    <row r="84" spans="1:34" x14ac:dyDescent="0.2">
      <c r="A84" s="34" t="str">
        <f t="shared" si="8"/>
        <v/>
      </c>
      <c r="B84" s="35"/>
      <c r="C84" s="35"/>
      <c r="D84" s="35"/>
      <c r="E84" s="35"/>
      <c r="F84" s="36"/>
      <c r="G84" s="37" t="str">
        <f t="shared" si="3"/>
        <v/>
      </c>
      <c r="H84" s="38"/>
      <c r="I84" s="38"/>
      <c r="J84" s="38"/>
      <c r="K84" s="38"/>
      <c r="L84" s="38"/>
      <c r="M84" s="39"/>
      <c r="N84" s="220">
        <f t="shared" si="4"/>
        <v>0</v>
      </c>
      <c r="P84" s="31">
        <f t="shared" si="9"/>
        <v>0</v>
      </c>
      <c r="Q84" s="31">
        <f t="shared" si="6"/>
        <v>0</v>
      </c>
      <c r="R84" s="32">
        <f t="shared" si="10"/>
        <v>2</v>
      </c>
      <c r="S84" s="32" t="str">
        <f t="shared" si="7"/>
        <v/>
      </c>
      <c r="T84" s="32" t="str">
        <f t="shared" si="7"/>
        <v/>
      </c>
      <c r="U84" s="32" t="str">
        <f t="shared" si="7"/>
        <v/>
      </c>
      <c r="W84" s="33"/>
      <c r="X84" s="33"/>
      <c r="Y84" s="33"/>
      <c r="Z84" s="33"/>
      <c r="AA84" s="33"/>
      <c r="AB84" s="33"/>
      <c r="AC84" s="33"/>
      <c r="AD84" s="33"/>
      <c r="AE84" s="33"/>
      <c r="AF84" s="33"/>
      <c r="AG84" s="33"/>
      <c r="AH84" s="33"/>
    </row>
    <row r="85" spans="1:34" x14ac:dyDescent="0.2">
      <c r="A85" s="34" t="str">
        <f t="shared" si="8"/>
        <v/>
      </c>
      <c r="B85" s="35"/>
      <c r="C85" s="35"/>
      <c r="D85" s="35"/>
      <c r="E85" s="35"/>
      <c r="F85" s="36"/>
      <c r="G85" s="37" t="str">
        <f t="shared" si="3"/>
        <v/>
      </c>
      <c r="H85" s="38"/>
      <c r="I85" s="38"/>
      <c r="J85" s="38"/>
      <c r="K85" s="38"/>
      <c r="L85" s="38"/>
      <c r="M85" s="39"/>
      <c r="N85" s="220">
        <f t="shared" si="4"/>
        <v>0</v>
      </c>
      <c r="P85" s="31">
        <f t="shared" si="9"/>
        <v>0</v>
      </c>
      <c r="Q85" s="31">
        <f t="shared" si="6"/>
        <v>0</v>
      </c>
      <c r="R85" s="32">
        <f t="shared" si="10"/>
        <v>2</v>
      </c>
      <c r="S85" s="32" t="str">
        <f t="shared" si="7"/>
        <v/>
      </c>
      <c r="T85" s="32" t="str">
        <f t="shared" si="7"/>
        <v/>
      </c>
      <c r="U85" s="32" t="str">
        <f t="shared" si="7"/>
        <v/>
      </c>
      <c r="W85" s="33"/>
      <c r="X85" s="33"/>
      <c r="Y85" s="33"/>
      <c r="Z85" s="33"/>
      <c r="AA85" s="33"/>
      <c r="AB85" s="33"/>
      <c r="AC85" s="33"/>
      <c r="AD85" s="33"/>
      <c r="AE85" s="33"/>
      <c r="AF85" s="33"/>
      <c r="AG85" s="33"/>
      <c r="AH85" s="33"/>
    </row>
    <row r="86" spans="1:34" x14ac:dyDescent="0.2">
      <c r="A86" s="34" t="str">
        <f t="shared" si="8"/>
        <v/>
      </c>
      <c r="B86" s="35"/>
      <c r="C86" s="35"/>
      <c r="D86" s="35"/>
      <c r="E86" s="35"/>
      <c r="F86" s="36"/>
      <c r="G86" s="37" t="str">
        <f t="shared" si="3"/>
        <v/>
      </c>
      <c r="H86" s="38"/>
      <c r="I86" s="38"/>
      <c r="J86" s="38"/>
      <c r="K86" s="38"/>
      <c r="L86" s="38"/>
      <c r="M86" s="39"/>
      <c r="N86" s="220">
        <f t="shared" si="4"/>
        <v>0</v>
      </c>
      <c r="P86" s="31">
        <f t="shared" si="9"/>
        <v>0</v>
      </c>
      <c r="Q86" s="31">
        <f t="shared" si="6"/>
        <v>0</v>
      </c>
      <c r="R86" s="32">
        <f t="shared" si="10"/>
        <v>2</v>
      </c>
      <c r="S86" s="32" t="str">
        <f t="shared" si="7"/>
        <v/>
      </c>
      <c r="T86" s="32" t="str">
        <f t="shared" si="7"/>
        <v/>
      </c>
      <c r="U86" s="32" t="str">
        <f t="shared" si="7"/>
        <v/>
      </c>
      <c r="W86" s="33"/>
      <c r="X86" s="33"/>
      <c r="Y86" s="33"/>
      <c r="Z86" s="33"/>
      <c r="AA86" s="33"/>
      <c r="AB86" s="33"/>
      <c r="AC86" s="33"/>
      <c r="AD86" s="33"/>
      <c r="AE86" s="33"/>
      <c r="AF86" s="33"/>
      <c r="AG86" s="33"/>
      <c r="AH86" s="33"/>
    </row>
    <row r="87" spans="1:34" x14ac:dyDescent="0.2">
      <c r="A87" s="34" t="str">
        <f t="shared" si="8"/>
        <v/>
      </c>
      <c r="B87" s="35"/>
      <c r="C87" s="35"/>
      <c r="D87" s="35"/>
      <c r="E87" s="35"/>
      <c r="F87" s="36"/>
      <c r="G87" s="37" t="str">
        <f t="shared" si="3"/>
        <v/>
      </c>
      <c r="H87" s="38"/>
      <c r="I87" s="38"/>
      <c r="J87" s="38"/>
      <c r="K87" s="38"/>
      <c r="L87" s="38"/>
      <c r="M87" s="39"/>
      <c r="N87" s="220">
        <f t="shared" si="4"/>
        <v>0</v>
      </c>
      <c r="P87" s="31">
        <f t="shared" si="9"/>
        <v>0</v>
      </c>
      <c r="Q87" s="31">
        <f t="shared" si="6"/>
        <v>0</v>
      </c>
      <c r="R87" s="32">
        <f t="shared" si="10"/>
        <v>2</v>
      </c>
      <c r="S87" s="32" t="str">
        <f t="shared" si="7"/>
        <v/>
      </c>
      <c r="T87" s="32" t="str">
        <f t="shared" si="7"/>
        <v/>
      </c>
      <c r="U87" s="32" t="str">
        <f t="shared" si="7"/>
        <v/>
      </c>
      <c r="W87" s="33"/>
      <c r="X87" s="33"/>
      <c r="Y87" s="33"/>
      <c r="Z87" s="33"/>
      <c r="AA87" s="33"/>
      <c r="AB87" s="33"/>
      <c r="AC87" s="33"/>
      <c r="AD87" s="33"/>
      <c r="AE87" s="33"/>
      <c r="AF87" s="33"/>
      <c r="AG87" s="33"/>
      <c r="AH87" s="33"/>
    </row>
    <row r="88" spans="1:34" x14ac:dyDescent="0.2">
      <c r="A88" s="34" t="str">
        <f t="shared" si="8"/>
        <v/>
      </c>
      <c r="B88" s="35"/>
      <c r="C88" s="35"/>
      <c r="D88" s="35"/>
      <c r="E88" s="35"/>
      <c r="F88" s="36"/>
      <c r="G88" s="37" t="str">
        <f t="shared" si="3"/>
        <v/>
      </c>
      <c r="H88" s="38"/>
      <c r="I88" s="38"/>
      <c r="J88" s="38"/>
      <c r="K88" s="38"/>
      <c r="L88" s="38"/>
      <c r="M88" s="39"/>
      <c r="N88" s="220">
        <f t="shared" si="4"/>
        <v>0</v>
      </c>
      <c r="P88" s="31">
        <f t="shared" si="9"/>
        <v>0</v>
      </c>
      <c r="Q88" s="31">
        <f t="shared" si="6"/>
        <v>0</v>
      </c>
      <c r="R88" s="32">
        <f t="shared" si="10"/>
        <v>2</v>
      </c>
      <c r="S88" s="32" t="str">
        <f t="shared" si="7"/>
        <v/>
      </c>
      <c r="T88" s="32" t="str">
        <f t="shared" si="7"/>
        <v/>
      </c>
      <c r="U88" s="32" t="str">
        <f t="shared" si="7"/>
        <v/>
      </c>
      <c r="W88" s="33"/>
      <c r="X88" s="33"/>
      <c r="Y88" s="33"/>
      <c r="Z88" s="33"/>
      <c r="AA88" s="33"/>
      <c r="AB88" s="33"/>
      <c r="AC88" s="33"/>
      <c r="AD88" s="33"/>
      <c r="AE88" s="33"/>
      <c r="AF88" s="33"/>
      <c r="AG88" s="33"/>
      <c r="AH88" s="33"/>
    </row>
    <row r="89" spans="1:34" x14ac:dyDescent="0.2">
      <c r="A89" s="34" t="str">
        <f t="shared" si="8"/>
        <v/>
      </c>
      <c r="B89" s="35"/>
      <c r="C89" s="35"/>
      <c r="D89" s="35"/>
      <c r="E89" s="35"/>
      <c r="F89" s="36"/>
      <c r="G89" s="37" t="str">
        <f t="shared" si="3"/>
        <v/>
      </c>
      <c r="H89" s="38"/>
      <c r="I89" s="38"/>
      <c r="J89" s="38"/>
      <c r="K89" s="38"/>
      <c r="L89" s="38"/>
      <c r="M89" s="39"/>
      <c r="N89" s="220">
        <f t="shared" si="4"/>
        <v>0</v>
      </c>
      <c r="P89" s="31">
        <f t="shared" si="9"/>
        <v>0</v>
      </c>
      <c r="Q89" s="31">
        <f t="shared" si="6"/>
        <v>0</v>
      </c>
      <c r="R89" s="32">
        <f t="shared" si="10"/>
        <v>2</v>
      </c>
      <c r="S89" s="32" t="str">
        <f t="shared" si="7"/>
        <v/>
      </c>
      <c r="T89" s="32" t="str">
        <f t="shared" si="7"/>
        <v/>
      </c>
      <c r="U89" s="32" t="str">
        <f t="shared" si="7"/>
        <v/>
      </c>
      <c r="W89" s="33"/>
      <c r="X89" s="33"/>
      <c r="Y89" s="33"/>
      <c r="Z89" s="33"/>
      <c r="AA89" s="33"/>
      <c r="AB89" s="33"/>
      <c r="AC89" s="33"/>
      <c r="AD89" s="33"/>
      <c r="AE89" s="33"/>
      <c r="AF89" s="33"/>
      <c r="AG89" s="33"/>
      <c r="AH89" s="33"/>
    </row>
    <row r="90" spans="1:34" x14ac:dyDescent="0.2">
      <c r="A90" s="34" t="str">
        <f t="shared" si="8"/>
        <v/>
      </c>
      <c r="B90" s="35"/>
      <c r="C90" s="35"/>
      <c r="D90" s="35"/>
      <c r="E90" s="35"/>
      <c r="F90" s="36"/>
      <c r="G90" s="37" t="str">
        <f t="shared" si="3"/>
        <v/>
      </c>
      <c r="H90" s="38"/>
      <c r="I90" s="38"/>
      <c r="J90" s="38"/>
      <c r="K90" s="38"/>
      <c r="L90" s="38"/>
      <c r="M90" s="39"/>
      <c r="N90" s="220">
        <f t="shared" si="4"/>
        <v>0</v>
      </c>
      <c r="P90" s="31">
        <f t="shared" si="9"/>
        <v>0</v>
      </c>
      <c r="Q90" s="31">
        <f t="shared" si="6"/>
        <v>0</v>
      </c>
      <c r="R90" s="32">
        <f t="shared" si="10"/>
        <v>2</v>
      </c>
      <c r="S90" s="32" t="str">
        <f t="shared" si="7"/>
        <v/>
      </c>
      <c r="T90" s="32" t="str">
        <f t="shared" si="7"/>
        <v/>
      </c>
      <c r="U90" s="32" t="str">
        <f t="shared" si="7"/>
        <v/>
      </c>
      <c r="W90" s="33"/>
      <c r="X90" s="33"/>
      <c r="Y90" s="33"/>
      <c r="Z90" s="33"/>
      <c r="AA90" s="33"/>
      <c r="AB90" s="33"/>
      <c r="AC90" s="33"/>
      <c r="AD90" s="33"/>
      <c r="AE90" s="33"/>
      <c r="AF90" s="33"/>
      <c r="AG90" s="33"/>
      <c r="AH90" s="33"/>
    </row>
    <row r="91" spans="1:34" x14ac:dyDescent="0.2">
      <c r="A91" s="34" t="str">
        <f t="shared" si="8"/>
        <v/>
      </c>
      <c r="B91" s="35"/>
      <c r="C91" s="35"/>
      <c r="D91" s="35"/>
      <c r="E91" s="35"/>
      <c r="F91" s="36"/>
      <c r="G91" s="37" t="str">
        <f t="shared" si="3"/>
        <v/>
      </c>
      <c r="H91" s="38"/>
      <c r="I91" s="38"/>
      <c r="J91" s="38"/>
      <c r="K91" s="38"/>
      <c r="L91" s="38"/>
      <c r="M91" s="39"/>
      <c r="N91" s="220">
        <f t="shared" si="4"/>
        <v>0</v>
      </c>
      <c r="P91" s="31">
        <f t="shared" si="9"/>
        <v>0</v>
      </c>
      <c r="Q91" s="31">
        <f t="shared" si="6"/>
        <v>0</v>
      </c>
      <c r="R91" s="32">
        <f t="shared" si="10"/>
        <v>2</v>
      </c>
      <c r="S91" s="32" t="str">
        <f t="shared" si="7"/>
        <v/>
      </c>
      <c r="T91" s="32" t="str">
        <f t="shared" si="7"/>
        <v/>
      </c>
      <c r="U91" s="32" t="str">
        <f t="shared" si="7"/>
        <v/>
      </c>
      <c r="W91" s="33"/>
      <c r="X91" s="33"/>
      <c r="Y91" s="33"/>
      <c r="Z91" s="33"/>
      <c r="AA91" s="33"/>
      <c r="AB91" s="33"/>
      <c r="AC91" s="33"/>
      <c r="AD91" s="33"/>
      <c r="AE91" s="33"/>
      <c r="AF91" s="33"/>
      <c r="AG91" s="33"/>
      <c r="AH91" s="33"/>
    </row>
    <row r="92" spans="1:34" x14ac:dyDescent="0.2">
      <c r="A92" s="34" t="str">
        <f t="shared" ref="A92:A123" si="11">IF(OR(J92="",AND(G92&lt;&gt;"",G92&lt;=S92,G92&gt;=T92,OR(U92&lt;&gt;1,D92="女"))),"","参加クラスエラー")</f>
        <v/>
      </c>
      <c r="B92" s="35"/>
      <c r="C92" s="35"/>
      <c r="D92" s="35"/>
      <c r="E92" s="35"/>
      <c r="F92" s="36"/>
      <c r="G92" s="37" t="str">
        <f t="shared" si="3"/>
        <v/>
      </c>
      <c r="H92" s="38"/>
      <c r="I92" s="38"/>
      <c r="J92" s="38"/>
      <c r="K92" s="38"/>
      <c r="L92" s="38"/>
      <c r="M92" s="39"/>
      <c r="N92" s="220">
        <f t="shared" si="4"/>
        <v>0</v>
      </c>
      <c r="P92" s="31">
        <f t="shared" ref="P92:P123" si="12">IF(J92="",0,VLOOKUP(J92,$Y$30:$AB$43,R92,FALSE))</f>
        <v>0</v>
      </c>
      <c r="Q92" s="31">
        <f t="shared" si="6"/>
        <v>0</v>
      </c>
      <c r="R92" s="32">
        <f t="shared" ref="R92:R123" si="13">IF(G92&lt;=18,4,IF(E92=$E$220,3,2))</f>
        <v>2</v>
      </c>
      <c r="S92" s="32" t="str">
        <f t="shared" si="7"/>
        <v/>
      </c>
      <c r="T92" s="32" t="str">
        <f t="shared" si="7"/>
        <v/>
      </c>
      <c r="U92" s="32" t="str">
        <f t="shared" si="7"/>
        <v/>
      </c>
      <c r="W92" s="33"/>
      <c r="X92" s="33"/>
      <c r="Y92" s="33"/>
      <c r="Z92" s="33"/>
      <c r="AA92" s="33"/>
      <c r="AB92" s="33"/>
      <c r="AC92" s="33"/>
      <c r="AD92" s="33"/>
      <c r="AE92" s="33"/>
      <c r="AF92" s="33"/>
      <c r="AG92" s="33"/>
      <c r="AH92" s="33"/>
    </row>
    <row r="93" spans="1:34" x14ac:dyDescent="0.2">
      <c r="A93" s="34" t="str">
        <f t="shared" si="11"/>
        <v/>
      </c>
      <c r="B93" s="35"/>
      <c r="C93" s="35"/>
      <c r="D93" s="35"/>
      <c r="E93" s="35"/>
      <c r="F93" s="36"/>
      <c r="G93" s="37" t="str">
        <f t="shared" ref="G93:G156" si="14">IF(F93="","",ROUNDDOWN((20190401-(YEAR(F93)*10000+MONTH(F93)*100+DAY(F93)))/10000,0))</f>
        <v/>
      </c>
      <c r="H93" s="38"/>
      <c r="I93" s="38"/>
      <c r="J93" s="38"/>
      <c r="K93" s="38"/>
      <c r="L93" s="38"/>
      <c r="M93" s="39"/>
      <c r="N93" s="220">
        <f t="shared" ref="N93:N156" si="15">SUM(P93:Q93)</f>
        <v>0</v>
      </c>
      <c r="P93" s="31">
        <f t="shared" si="12"/>
        <v>0</v>
      </c>
      <c r="Q93" s="31">
        <f t="shared" ref="Q93:Q156" si="16">IF(OR(J93="",H93&lt;&gt;""),0,300)</f>
        <v>0</v>
      </c>
      <c r="R93" s="32">
        <f t="shared" si="13"/>
        <v>2</v>
      </c>
      <c r="S93" s="32" t="str">
        <f t="shared" ref="S93:U156" si="17">IFERROR(VLOOKUP($J93,$Y$30:$AF$43,S$25,FALSE),"")</f>
        <v/>
      </c>
      <c r="T93" s="32" t="str">
        <f t="shared" si="17"/>
        <v/>
      </c>
      <c r="U93" s="32" t="str">
        <f t="shared" si="17"/>
        <v/>
      </c>
      <c r="W93" s="33"/>
      <c r="X93" s="33"/>
      <c r="Y93" s="33"/>
      <c r="Z93" s="33"/>
      <c r="AA93" s="33"/>
      <c r="AB93" s="33"/>
      <c r="AC93" s="33"/>
      <c r="AD93" s="33"/>
      <c r="AE93" s="33"/>
      <c r="AF93" s="33"/>
      <c r="AG93" s="33"/>
      <c r="AH93" s="33"/>
    </row>
    <row r="94" spans="1:34" x14ac:dyDescent="0.2">
      <c r="A94" s="34" t="str">
        <f t="shared" si="11"/>
        <v/>
      </c>
      <c r="B94" s="35"/>
      <c r="C94" s="35"/>
      <c r="D94" s="35"/>
      <c r="E94" s="35"/>
      <c r="F94" s="36"/>
      <c r="G94" s="37" t="str">
        <f t="shared" si="14"/>
        <v/>
      </c>
      <c r="H94" s="38"/>
      <c r="I94" s="38"/>
      <c r="J94" s="38"/>
      <c r="K94" s="38"/>
      <c r="L94" s="38"/>
      <c r="M94" s="39"/>
      <c r="N94" s="220">
        <f t="shared" si="15"/>
        <v>0</v>
      </c>
      <c r="P94" s="31">
        <f t="shared" si="12"/>
        <v>0</v>
      </c>
      <c r="Q94" s="31">
        <f t="shared" si="16"/>
        <v>0</v>
      </c>
      <c r="R94" s="32">
        <f t="shared" si="13"/>
        <v>2</v>
      </c>
      <c r="S94" s="32" t="str">
        <f t="shared" si="17"/>
        <v/>
      </c>
      <c r="T94" s="32" t="str">
        <f t="shared" si="17"/>
        <v/>
      </c>
      <c r="U94" s="32" t="str">
        <f t="shared" si="17"/>
        <v/>
      </c>
      <c r="W94" s="33"/>
      <c r="X94" s="33"/>
      <c r="Y94" s="33"/>
      <c r="Z94" s="33"/>
      <c r="AA94" s="33"/>
      <c r="AB94" s="33"/>
      <c r="AC94" s="33"/>
      <c r="AD94" s="33"/>
      <c r="AE94" s="33"/>
      <c r="AF94" s="33"/>
      <c r="AG94" s="33"/>
      <c r="AH94" s="33"/>
    </row>
    <row r="95" spans="1:34" x14ac:dyDescent="0.2">
      <c r="A95" s="34" t="str">
        <f t="shared" si="11"/>
        <v/>
      </c>
      <c r="B95" s="35"/>
      <c r="C95" s="35"/>
      <c r="D95" s="35"/>
      <c r="E95" s="35"/>
      <c r="F95" s="36"/>
      <c r="G95" s="37" t="str">
        <f t="shared" si="14"/>
        <v/>
      </c>
      <c r="H95" s="38"/>
      <c r="I95" s="38"/>
      <c r="J95" s="38"/>
      <c r="K95" s="38"/>
      <c r="L95" s="38"/>
      <c r="M95" s="39"/>
      <c r="N95" s="220">
        <f t="shared" si="15"/>
        <v>0</v>
      </c>
      <c r="P95" s="31">
        <f t="shared" si="12"/>
        <v>0</v>
      </c>
      <c r="Q95" s="31">
        <f t="shared" si="16"/>
        <v>0</v>
      </c>
      <c r="R95" s="32">
        <f t="shared" si="13"/>
        <v>2</v>
      </c>
      <c r="S95" s="32" t="str">
        <f t="shared" si="17"/>
        <v/>
      </c>
      <c r="T95" s="32" t="str">
        <f t="shared" si="17"/>
        <v/>
      </c>
      <c r="U95" s="32" t="str">
        <f t="shared" si="17"/>
        <v/>
      </c>
      <c r="W95" s="33"/>
      <c r="X95" s="33"/>
      <c r="Y95" s="33"/>
      <c r="Z95" s="33"/>
      <c r="AA95" s="33"/>
      <c r="AB95" s="33"/>
      <c r="AC95" s="33"/>
      <c r="AD95" s="33"/>
      <c r="AE95" s="33"/>
      <c r="AF95" s="33"/>
      <c r="AG95" s="33"/>
      <c r="AH95" s="33"/>
    </row>
    <row r="96" spans="1:34" x14ac:dyDescent="0.2">
      <c r="A96" s="34" t="str">
        <f t="shared" si="11"/>
        <v/>
      </c>
      <c r="B96" s="35"/>
      <c r="C96" s="35"/>
      <c r="D96" s="35"/>
      <c r="E96" s="35"/>
      <c r="F96" s="36"/>
      <c r="G96" s="37" t="str">
        <f t="shared" si="14"/>
        <v/>
      </c>
      <c r="H96" s="38"/>
      <c r="I96" s="38"/>
      <c r="J96" s="38"/>
      <c r="K96" s="38"/>
      <c r="L96" s="38"/>
      <c r="M96" s="39"/>
      <c r="N96" s="220">
        <f t="shared" si="15"/>
        <v>0</v>
      </c>
      <c r="P96" s="31">
        <f t="shared" si="12"/>
        <v>0</v>
      </c>
      <c r="Q96" s="31">
        <f t="shared" si="16"/>
        <v>0</v>
      </c>
      <c r="R96" s="32">
        <f t="shared" si="13"/>
        <v>2</v>
      </c>
      <c r="S96" s="32" t="str">
        <f t="shared" si="17"/>
        <v/>
      </c>
      <c r="T96" s="32" t="str">
        <f t="shared" si="17"/>
        <v/>
      </c>
      <c r="U96" s="32" t="str">
        <f t="shared" si="17"/>
        <v/>
      </c>
      <c r="W96" s="33"/>
      <c r="X96" s="33"/>
      <c r="Y96" s="33"/>
      <c r="Z96" s="33"/>
      <c r="AA96" s="33"/>
      <c r="AB96" s="33"/>
      <c r="AC96" s="33"/>
      <c r="AD96" s="33"/>
      <c r="AE96" s="33"/>
      <c r="AF96" s="33"/>
      <c r="AG96" s="33"/>
      <c r="AH96" s="33"/>
    </row>
    <row r="97" spans="1:34" x14ac:dyDescent="0.2">
      <c r="A97" s="34" t="str">
        <f t="shared" si="11"/>
        <v/>
      </c>
      <c r="B97" s="35"/>
      <c r="C97" s="35"/>
      <c r="D97" s="35"/>
      <c r="E97" s="35"/>
      <c r="F97" s="36"/>
      <c r="G97" s="37" t="str">
        <f t="shared" si="14"/>
        <v/>
      </c>
      <c r="H97" s="38"/>
      <c r="I97" s="38"/>
      <c r="J97" s="38"/>
      <c r="K97" s="38"/>
      <c r="L97" s="38"/>
      <c r="M97" s="39"/>
      <c r="N97" s="220">
        <f t="shared" si="15"/>
        <v>0</v>
      </c>
      <c r="P97" s="31">
        <f t="shared" si="12"/>
        <v>0</v>
      </c>
      <c r="Q97" s="31">
        <f t="shared" si="16"/>
        <v>0</v>
      </c>
      <c r="R97" s="32">
        <f t="shared" si="13"/>
        <v>2</v>
      </c>
      <c r="S97" s="32" t="str">
        <f t="shared" si="17"/>
        <v/>
      </c>
      <c r="T97" s="32" t="str">
        <f t="shared" si="17"/>
        <v/>
      </c>
      <c r="U97" s="32" t="str">
        <f t="shared" si="17"/>
        <v/>
      </c>
      <c r="W97" s="33"/>
      <c r="X97" s="33"/>
      <c r="Y97" s="33"/>
      <c r="Z97" s="33"/>
      <c r="AA97" s="33"/>
      <c r="AB97" s="33"/>
      <c r="AC97" s="33"/>
      <c r="AD97" s="33"/>
      <c r="AE97" s="33"/>
      <c r="AF97" s="33"/>
      <c r="AG97" s="33"/>
      <c r="AH97" s="33"/>
    </row>
    <row r="98" spans="1:34" x14ac:dyDescent="0.2">
      <c r="A98" s="34" t="str">
        <f t="shared" si="11"/>
        <v/>
      </c>
      <c r="B98" s="35"/>
      <c r="C98" s="35"/>
      <c r="D98" s="35"/>
      <c r="E98" s="35"/>
      <c r="F98" s="36"/>
      <c r="G98" s="37" t="str">
        <f t="shared" si="14"/>
        <v/>
      </c>
      <c r="H98" s="38"/>
      <c r="I98" s="38"/>
      <c r="J98" s="38"/>
      <c r="K98" s="38"/>
      <c r="L98" s="38"/>
      <c r="M98" s="39"/>
      <c r="N98" s="220">
        <f t="shared" si="15"/>
        <v>0</v>
      </c>
      <c r="P98" s="31">
        <f t="shared" si="12"/>
        <v>0</v>
      </c>
      <c r="Q98" s="31">
        <f t="shared" si="16"/>
        <v>0</v>
      </c>
      <c r="R98" s="32">
        <f t="shared" si="13"/>
        <v>2</v>
      </c>
      <c r="S98" s="32" t="str">
        <f t="shared" si="17"/>
        <v/>
      </c>
      <c r="T98" s="32" t="str">
        <f t="shared" si="17"/>
        <v/>
      </c>
      <c r="U98" s="32" t="str">
        <f t="shared" si="17"/>
        <v/>
      </c>
      <c r="W98" s="33"/>
      <c r="X98" s="33"/>
      <c r="Y98" s="33"/>
      <c r="Z98" s="33"/>
      <c r="AA98" s="33"/>
      <c r="AB98" s="33"/>
      <c r="AC98" s="33"/>
      <c r="AD98" s="33"/>
      <c r="AE98" s="33"/>
      <c r="AF98" s="33"/>
      <c r="AG98" s="33"/>
      <c r="AH98" s="33"/>
    </row>
    <row r="99" spans="1:34" x14ac:dyDescent="0.2">
      <c r="A99" s="34" t="str">
        <f t="shared" si="11"/>
        <v/>
      </c>
      <c r="B99" s="35"/>
      <c r="C99" s="35"/>
      <c r="D99" s="35"/>
      <c r="E99" s="35"/>
      <c r="F99" s="36"/>
      <c r="G99" s="37" t="str">
        <f t="shared" si="14"/>
        <v/>
      </c>
      <c r="H99" s="38"/>
      <c r="I99" s="38"/>
      <c r="J99" s="38"/>
      <c r="K99" s="38"/>
      <c r="L99" s="38"/>
      <c r="M99" s="39"/>
      <c r="N99" s="220">
        <f t="shared" si="15"/>
        <v>0</v>
      </c>
      <c r="P99" s="31">
        <f t="shared" si="12"/>
        <v>0</v>
      </c>
      <c r="Q99" s="31">
        <f t="shared" si="16"/>
        <v>0</v>
      </c>
      <c r="R99" s="32">
        <f t="shared" si="13"/>
        <v>2</v>
      </c>
      <c r="S99" s="32" t="str">
        <f t="shared" si="17"/>
        <v/>
      </c>
      <c r="T99" s="32" t="str">
        <f t="shared" si="17"/>
        <v/>
      </c>
      <c r="U99" s="32" t="str">
        <f t="shared" si="17"/>
        <v/>
      </c>
      <c r="W99" s="33"/>
      <c r="X99" s="33"/>
      <c r="Y99" s="33"/>
      <c r="Z99" s="33"/>
      <c r="AA99" s="33"/>
      <c r="AB99" s="33"/>
      <c r="AC99" s="33"/>
      <c r="AD99" s="33"/>
      <c r="AE99" s="33"/>
      <c r="AF99" s="33"/>
      <c r="AG99" s="33"/>
      <c r="AH99" s="33"/>
    </row>
    <row r="100" spans="1:34" x14ac:dyDescent="0.2">
      <c r="A100" s="34" t="str">
        <f t="shared" si="11"/>
        <v/>
      </c>
      <c r="B100" s="35"/>
      <c r="C100" s="35"/>
      <c r="D100" s="35"/>
      <c r="E100" s="35"/>
      <c r="F100" s="36"/>
      <c r="G100" s="37" t="str">
        <f t="shared" si="14"/>
        <v/>
      </c>
      <c r="H100" s="38"/>
      <c r="I100" s="38"/>
      <c r="J100" s="38"/>
      <c r="K100" s="38"/>
      <c r="L100" s="38"/>
      <c r="M100" s="39"/>
      <c r="N100" s="220">
        <f t="shared" si="15"/>
        <v>0</v>
      </c>
      <c r="P100" s="31">
        <f t="shared" si="12"/>
        <v>0</v>
      </c>
      <c r="Q100" s="31">
        <f t="shared" si="16"/>
        <v>0</v>
      </c>
      <c r="R100" s="32">
        <f t="shared" si="13"/>
        <v>2</v>
      </c>
      <c r="S100" s="32" t="str">
        <f t="shared" si="17"/>
        <v/>
      </c>
      <c r="T100" s="32" t="str">
        <f t="shared" si="17"/>
        <v/>
      </c>
      <c r="U100" s="32" t="str">
        <f t="shared" si="17"/>
        <v/>
      </c>
      <c r="W100" s="33"/>
      <c r="X100" s="33"/>
      <c r="Y100" s="33"/>
      <c r="Z100" s="33"/>
      <c r="AA100" s="33"/>
      <c r="AB100" s="33"/>
      <c r="AC100" s="33"/>
      <c r="AD100" s="33"/>
      <c r="AE100" s="33"/>
      <c r="AF100" s="33"/>
      <c r="AG100" s="33"/>
      <c r="AH100" s="33"/>
    </row>
    <row r="101" spans="1:34" x14ac:dyDescent="0.2">
      <c r="A101" s="34" t="str">
        <f t="shared" si="11"/>
        <v/>
      </c>
      <c r="B101" s="35"/>
      <c r="C101" s="35"/>
      <c r="D101" s="35"/>
      <c r="E101" s="35"/>
      <c r="F101" s="36"/>
      <c r="G101" s="37" t="str">
        <f t="shared" si="14"/>
        <v/>
      </c>
      <c r="H101" s="38"/>
      <c r="I101" s="38"/>
      <c r="J101" s="38"/>
      <c r="K101" s="38"/>
      <c r="L101" s="38"/>
      <c r="M101" s="39"/>
      <c r="N101" s="220">
        <f t="shared" si="15"/>
        <v>0</v>
      </c>
      <c r="P101" s="31">
        <f t="shared" si="12"/>
        <v>0</v>
      </c>
      <c r="Q101" s="31">
        <f t="shared" si="16"/>
        <v>0</v>
      </c>
      <c r="R101" s="32">
        <f t="shared" si="13"/>
        <v>2</v>
      </c>
      <c r="S101" s="32" t="str">
        <f t="shared" si="17"/>
        <v/>
      </c>
      <c r="T101" s="32" t="str">
        <f t="shared" si="17"/>
        <v/>
      </c>
      <c r="U101" s="32" t="str">
        <f t="shared" si="17"/>
        <v/>
      </c>
      <c r="W101" s="33"/>
      <c r="X101" s="33"/>
      <c r="Y101" s="33"/>
      <c r="Z101" s="33"/>
      <c r="AA101" s="33"/>
      <c r="AB101" s="33"/>
      <c r="AC101" s="33"/>
      <c r="AD101" s="33"/>
      <c r="AE101" s="33"/>
      <c r="AF101" s="33"/>
      <c r="AG101" s="33"/>
      <c r="AH101" s="33"/>
    </row>
    <row r="102" spans="1:34" x14ac:dyDescent="0.2">
      <c r="A102" s="34" t="str">
        <f t="shared" si="11"/>
        <v/>
      </c>
      <c r="B102" s="35"/>
      <c r="C102" s="35"/>
      <c r="D102" s="35"/>
      <c r="E102" s="35"/>
      <c r="F102" s="36"/>
      <c r="G102" s="37" t="str">
        <f t="shared" si="14"/>
        <v/>
      </c>
      <c r="H102" s="38"/>
      <c r="I102" s="38"/>
      <c r="J102" s="38"/>
      <c r="K102" s="38"/>
      <c r="L102" s="38"/>
      <c r="M102" s="39"/>
      <c r="N102" s="220">
        <f t="shared" si="15"/>
        <v>0</v>
      </c>
      <c r="P102" s="31">
        <f t="shared" si="12"/>
        <v>0</v>
      </c>
      <c r="Q102" s="31">
        <f t="shared" si="16"/>
        <v>0</v>
      </c>
      <c r="R102" s="32">
        <f t="shared" si="13"/>
        <v>2</v>
      </c>
      <c r="S102" s="32" t="str">
        <f t="shared" si="17"/>
        <v/>
      </c>
      <c r="T102" s="32" t="str">
        <f t="shared" si="17"/>
        <v/>
      </c>
      <c r="U102" s="32" t="str">
        <f t="shared" si="17"/>
        <v/>
      </c>
      <c r="W102" s="33"/>
      <c r="X102" s="33"/>
      <c r="Y102" s="33"/>
      <c r="Z102" s="33"/>
      <c r="AA102" s="33"/>
      <c r="AB102" s="33"/>
      <c r="AC102" s="33"/>
      <c r="AD102" s="33"/>
      <c r="AE102" s="33"/>
      <c r="AF102" s="33"/>
      <c r="AG102" s="33"/>
      <c r="AH102" s="33"/>
    </row>
    <row r="103" spans="1:34" x14ac:dyDescent="0.2">
      <c r="A103" s="34" t="str">
        <f t="shared" si="11"/>
        <v/>
      </c>
      <c r="B103" s="35"/>
      <c r="C103" s="35"/>
      <c r="D103" s="35"/>
      <c r="E103" s="35"/>
      <c r="F103" s="36"/>
      <c r="G103" s="37" t="str">
        <f t="shared" si="14"/>
        <v/>
      </c>
      <c r="H103" s="38"/>
      <c r="I103" s="38"/>
      <c r="J103" s="38"/>
      <c r="K103" s="38"/>
      <c r="L103" s="38"/>
      <c r="M103" s="39"/>
      <c r="N103" s="220">
        <f t="shared" si="15"/>
        <v>0</v>
      </c>
      <c r="P103" s="31">
        <f t="shared" si="12"/>
        <v>0</v>
      </c>
      <c r="Q103" s="31">
        <f t="shared" si="16"/>
        <v>0</v>
      </c>
      <c r="R103" s="32">
        <f t="shared" si="13"/>
        <v>2</v>
      </c>
      <c r="S103" s="32" t="str">
        <f t="shared" si="17"/>
        <v/>
      </c>
      <c r="T103" s="32" t="str">
        <f t="shared" si="17"/>
        <v/>
      </c>
      <c r="U103" s="32" t="str">
        <f t="shared" si="17"/>
        <v/>
      </c>
      <c r="W103" s="33"/>
      <c r="X103" s="33"/>
      <c r="Y103" s="33"/>
      <c r="Z103" s="33"/>
      <c r="AA103" s="33"/>
      <c r="AB103" s="33"/>
      <c r="AC103" s="33"/>
      <c r="AD103" s="33"/>
      <c r="AE103" s="33"/>
      <c r="AF103" s="33"/>
      <c r="AG103" s="33"/>
      <c r="AH103" s="33"/>
    </row>
    <row r="104" spans="1:34" x14ac:dyDescent="0.2">
      <c r="A104" s="34" t="str">
        <f t="shared" si="11"/>
        <v/>
      </c>
      <c r="B104" s="35"/>
      <c r="C104" s="35"/>
      <c r="D104" s="35"/>
      <c r="E104" s="35"/>
      <c r="F104" s="36"/>
      <c r="G104" s="37" t="str">
        <f t="shared" si="14"/>
        <v/>
      </c>
      <c r="H104" s="38"/>
      <c r="I104" s="38"/>
      <c r="J104" s="38"/>
      <c r="K104" s="38"/>
      <c r="L104" s="38"/>
      <c r="M104" s="39"/>
      <c r="N104" s="220">
        <f t="shared" si="15"/>
        <v>0</v>
      </c>
      <c r="P104" s="31">
        <f t="shared" si="12"/>
        <v>0</v>
      </c>
      <c r="Q104" s="31">
        <f t="shared" si="16"/>
        <v>0</v>
      </c>
      <c r="R104" s="32">
        <f t="shared" si="13"/>
        <v>2</v>
      </c>
      <c r="S104" s="32" t="str">
        <f t="shared" si="17"/>
        <v/>
      </c>
      <c r="T104" s="32" t="str">
        <f t="shared" si="17"/>
        <v/>
      </c>
      <c r="U104" s="32" t="str">
        <f t="shared" si="17"/>
        <v/>
      </c>
      <c r="W104" s="33"/>
      <c r="X104" s="33"/>
      <c r="Y104" s="33"/>
      <c r="Z104" s="33"/>
      <c r="AA104" s="33"/>
      <c r="AB104" s="33"/>
      <c r="AC104" s="33"/>
      <c r="AD104" s="33"/>
      <c r="AE104" s="33"/>
      <c r="AF104" s="33"/>
      <c r="AG104" s="33"/>
      <c r="AH104" s="33"/>
    </row>
    <row r="105" spans="1:34" x14ac:dyDescent="0.2">
      <c r="A105" s="34" t="str">
        <f t="shared" si="11"/>
        <v/>
      </c>
      <c r="B105" s="35"/>
      <c r="C105" s="35"/>
      <c r="D105" s="35"/>
      <c r="E105" s="35"/>
      <c r="F105" s="36"/>
      <c r="G105" s="37" t="str">
        <f t="shared" si="14"/>
        <v/>
      </c>
      <c r="H105" s="38"/>
      <c r="I105" s="38"/>
      <c r="J105" s="38"/>
      <c r="K105" s="38"/>
      <c r="L105" s="38"/>
      <c r="M105" s="39"/>
      <c r="N105" s="220">
        <f t="shared" si="15"/>
        <v>0</v>
      </c>
      <c r="P105" s="31">
        <f t="shared" si="12"/>
        <v>0</v>
      </c>
      <c r="Q105" s="31">
        <f t="shared" si="16"/>
        <v>0</v>
      </c>
      <c r="R105" s="32">
        <f t="shared" si="13"/>
        <v>2</v>
      </c>
      <c r="S105" s="32" t="str">
        <f t="shared" si="17"/>
        <v/>
      </c>
      <c r="T105" s="32" t="str">
        <f t="shared" si="17"/>
        <v/>
      </c>
      <c r="U105" s="32" t="str">
        <f t="shared" si="17"/>
        <v/>
      </c>
      <c r="W105" s="33"/>
      <c r="X105" s="33"/>
      <c r="Y105" s="33"/>
      <c r="Z105" s="33"/>
      <c r="AA105" s="33"/>
      <c r="AB105" s="33"/>
      <c r="AC105" s="33"/>
      <c r="AD105" s="33"/>
      <c r="AE105" s="33"/>
      <c r="AF105" s="33"/>
      <c r="AG105" s="33"/>
      <c r="AH105" s="33"/>
    </row>
    <row r="106" spans="1:34" x14ac:dyDescent="0.2">
      <c r="A106" s="34" t="str">
        <f t="shared" si="11"/>
        <v/>
      </c>
      <c r="B106" s="35"/>
      <c r="C106" s="35"/>
      <c r="D106" s="35"/>
      <c r="E106" s="35"/>
      <c r="F106" s="36"/>
      <c r="G106" s="37" t="str">
        <f t="shared" si="14"/>
        <v/>
      </c>
      <c r="H106" s="38"/>
      <c r="I106" s="38"/>
      <c r="J106" s="38"/>
      <c r="K106" s="38"/>
      <c r="L106" s="38"/>
      <c r="M106" s="39"/>
      <c r="N106" s="220">
        <f t="shared" si="15"/>
        <v>0</v>
      </c>
      <c r="P106" s="31">
        <f t="shared" si="12"/>
        <v>0</v>
      </c>
      <c r="Q106" s="31">
        <f t="shared" si="16"/>
        <v>0</v>
      </c>
      <c r="R106" s="32">
        <f t="shared" si="13"/>
        <v>2</v>
      </c>
      <c r="S106" s="32" t="str">
        <f t="shared" si="17"/>
        <v/>
      </c>
      <c r="T106" s="32" t="str">
        <f t="shared" si="17"/>
        <v/>
      </c>
      <c r="U106" s="32" t="str">
        <f t="shared" si="17"/>
        <v/>
      </c>
      <c r="W106" s="33"/>
      <c r="X106" s="33"/>
      <c r="Y106" s="33"/>
      <c r="Z106" s="33"/>
      <c r="AA106" s="33"/>
      <c r="AB106" s="33"/>
      <c r="AC106" s="33"/>
      <c r="AD106" s="33"/>
      <c r="AE106" s="33"/>
      <c r="AF106" s="33"/>
      <c r="AG106" s="33"/>
      <c r="AH106" s="33"/>
    </row>
    <row r="107" spans="1:34" x14ac:dyDescent="0.2">
      <c r="A107" s="34" t="str">
        <f t="shared" si="11"/>
        <v/>
      </c>
      <c r="B107" s="35"/>
      <c r="C107" s="35"/>
      <c r="D107" s="35"/>
      <c r="E107" s="35"/>
      <c r="F107" s="36"/>
      <c r="G107" s="37" t="str">
        <f t="shared" si="14"/>
        <v/>
      </c>
      <c r="H107" s="38"/>
      <c r="I107" s="38"/>
      <c r="J107" s="38"/>
      <c r="K107" s="38"/>
      <c r="L107" s="38"/>
      <c r="M107" s="39"/>
      <c r="N107" s="220">
        <f t="shared" si="15"/>
        <v>0</v>
      </c>
      <c r="P107" s="31">
        <f t="shared" si="12"/>
        <v>0</v>
      </c>
      <c r="Q107" s="31">
        <f t="shared" si="16"/>
        <v>0</v>
      </c>
      <c r="R107" s="32">
        <f t="shared" si="13"/>
        <v>2</v>
      </c>
      <c r="S107" s="32" t="str">
        <f t="shared" si="17"/>
        <v/>
      </c>
      <c r="T107" s="32" t="str">
        <f t="shared" si="17"/>
        <v/>
      </c>
      <c r="U107" s="32" t="str">
        <f t="shared" si="17"/>
        <v/>
      </c>
      <c r="W107" s="33"/>
      <c r="X107" s="33"/>
      <c r="Y107" s="33"/>
      <c r="Z107" s="33"/>
      <c r="AA107" s="33"/>
      <c r="AB107" s="33"/>
      <c r="AC107" s="33"/>
      <c r="AD107" s="33"/>
      <c r="AE107" s="33"/>
      <c r="AF107" s="33"/>
      <c r="AG107" s="33"/>
      <c r="AH107" s="33"/>
    </row>
    <row r="108" spans="1:34" x14ac:dyDescent="0.2">
      <c r="A108" s="34" t="str">
        <f t="shared" si="11"/>
        <v/>
      </c>
      <c r="B108" s="35"/>
      <c r="C108" s="35"/>
      <c r="D108" s="35"/>
      <c r="E108" s="35"/>
      <c r="F108" s="36"/>
      <c r="G108" s="37" t="str">
        <f t="shared" si="14"/>
        <v/>
      </c>
      <c r="H108" s="38"/>
      <c r="I108" s="38"/>
      <c r="J108" s="38"/>
      <c r="K108" s="38"/>
      <c r="L108" s="38"/>
      <c r="M108" s="39"/>
      <c r="N108" s="220">
        <f t="shared" si="15"/>
        <v>0</v>
      </c>
      <c r="P108" s="31">
        <f t="shared" si="12"/>
        <v>0</v>
      </c>
      <c r="Q108" s="31">
        <f t="shared" si="16"/>
        <v>0</v>
      </c>
      <c r="R108" s="32">
        <f t="shared" si="13"/>
        <v>2</v>
      </c>
      <c r="S108" s="32" t="str">
        <f t="shared" si="17"/>
        <v/>
      </c>
      <c r="T108" s="32" t="str">
        <f t="shared" si="17"/>
        <v/>
      </c>
      <c r="U108" s="32" t="str">
        <f t="shared" si="17"/>
        <v/>
      </c>
      <c r="W108" s="33"/>
      <c r="X108" s="33"/>
      <c r="Y108" s="33"/>
      <c r="Z108" s="33"/>
      <c r="AA108" s="33"/>
      <c r="AB108" s="33"/>
      <c r="AC108" s="33"/>
      <c r="AD108" s="33"/>
      <c r="AE108" s="33"/>
      <c r="AF108" s="33"/>
      <c r="AG108" s="33"/>
      <c r="AH108" s="33"/>
    </row>
    <row r="109" spans="1:34" x14ac:dyDescent="0.2">
      <c r="A109" s="34" t="str">
        <f t="shared" si="11"/>
        <v/>
      </c>
      <c r="B109" s="35"/>
      <c r="C109" s="35"/>
      <c r="D109" s="35"/>
      <c r="E109" s="35"/>
      <c r="F109" s="36"/>
      <c r="G109" s="37" t="str">
        <f t="shared" si="14"/>
        <v/>
      </c>
      <c r="H109" s="38"/>
      <c r="I109" s="38"/>
      <c r="J109" s="38"/>
      <c r="K109" s="38"/>
      <c r="L109" s="38"/>
      <c r="M109" s="39"/>
      <c r="N109" s="220">
        <f t="shared" si="15"/>
        <v>0</v>
      </c>
      <c r="P109" s="31">
        <f t="shared" si="12"/>
        <v>0</v>
      </c>
      <c r="Q109" s="31">
        <f t="shared" si="16"/>
        <v>0</v>
      </c>
      <c r="R109" s="32">
        <f t="shared" si="13"/>
        <v>2</v>
      </c>
      <c r="S109" s="32" t="str">
        <f t="shared" si="17"/>
        <v/>
      </c>
      <c r="T109" s="32" t="str">
        <f t="shared" si="17"/>
        <v/>
      </c>
      <c r="U109" s="32" t="str">
        <f t="shared" si="17"/>
        <v/>
      </c>
      <c r="W109" s="33"/>
      <c r="X109" s="33"/>
      <c r="Y109" s="33"/>
      <c r="Z109" s="33"/>
      <c r="AA109" s="33"/>
      <c r="AB109" s="33"/>
      <c r="AC109" s="33"/>
      <c r="AD109" s="33"/>
      <c r="AE109" s="33"/>
      <c r="AF109" s="33"/>
      <c r="AG109" s="33"/>
      <c r="AH109" s="33"/>
    </row>
    <row r="110" spans="1:34" x14ac:dyDescent="0.2">
      <c r="A110" s="34" t="str">
        <f t="shared" si="11"/>
        <v/>
      </c>
      <c r="B110" s="35"/>
      <c r="C110" s="35"/>
      <c r="D110" s="35"/>
      <c r="E110" s="35"/>
      <c r="F110" s="36"/>
      <c r="G110" s="37" t="str">
        <f t="shared" si="14"/>
        <v/>
      </c>
      <c r="H110" s="38"/>
      <c r="I110" s="38"/>
      <c r="J110" s="38"/>
      <c r="K110" s="38"/>
      <c r="L110" s="38"/>
      <c r="M110" s="39"/>
      <c r="N110" s="220">
        <f t="shared" si="15"/>
        <v>0</v>
      </c>
      <c r="P110" s="31">
        <f t="shared" si="12"/>
        <v>0</v>
      </c>
      <c r="Q110" s="31">
        <f t="shared" si="16"/>
        <v>0</v>
      </c>
      <c r="R110" s="32">
        <f t="shared" si="13"/>
        <v>2</v>
      </c>
      <c r="S110" s="32" t="str">
        <f t="shared" si="17"/>
        <v/>
      </c>
      <c r="T110" s="32" t="str">
        <f t="shared" si="17"/>
        <v/>
      </c>
      <c r="U110" s="32" t="str">
        <f t="shared" si="17"/>
        <v/>
      </c>
      <c r="W110" s="33"/>
      <c r="X110" s="33"/>
      <c r="Y110" s="33"/>
      <c r="Z110" s="33"/>
      <c r="AA110" s="33"/>
      <c r="AB110" s="33"/>
      <c r="AC110" s="33"/>
      <c r="AD110" s="33"/>
      <c r="AE110" s="33"/>
      <c r="AF110" s="33"/>
      <c r="AG110" s="33"/>
      <c r="AH110" s="33"/>
    </row>
    <row r="111" spans="1:34" x14ac:dyDescent="0.2">
      <c r="A111" s="34" t="str">
        <f t="shared" si="11"/>
        <v/>
      </c>
      <c r="B111" s="35"/>
      <c r="C111" s="35"/>
      <c r="D111" s="35"/>
      <c r="E111" s="35"/>
      <c r="F111" s="36"/>
      <c r="G111" s="37" t="str">
        <f t="shared" si="14"/>
        <v/>
      </c>
      <c r="H111" s="38"/>
      <c r="I111" s="38"/>
      <c r="J111" s="38"/>
      <c r="K111" s="38"/>
      <c r="L111" s="38"/>
      <c r="M111" s="39"/>
      <c r="N111" s="220">
        <f t="shared" si="15"/>
        <v>0</v>
      </c>
      <c r="P111" s="31">
        <f t="shared" si="12"/>
        <v>0</v>
      </c>
      <c r="Q111" s="31">
        <f t="shared" si="16"/>
        <v>0</v>
      </c>
      <c r="R111" s="32">
        <f t="shared" si="13"/>
        <v>2</v>
      </c>
      <c r="S111" s="32" t="str">
        <f t="shared" si="17"/>
        <v/>
      </c>
      <c r="T111" s="32" t="str">
        <f t="shared" si="17"/>
        <v/>
      </c>
      <c r="U111" s="32" t="str">
        <f t="shared" si="17"/>
        <v/>
      </c>
      <c r="W111" s="33"/>
      <c r="X111" s="33"/>
      <c r="Y111" s="33"/>
      <c r="Z111" s="33"/>
      <c r="AA111" s="33"/>
      <c r="AB111" s="33"/>
      <c r="AC111" s="33"/>
      <c r="AD111" s="33"/>
      <c r="AE111" s="33"/>
      <c r="AF111" s="33"/>
      <c r="AG111" s="33"/>
      <c r="AH111" s="33"/>
    </row>
    <row r="112" spans="1:34" x14ac:dyDescent="0.2">
      <c r="A112" s="34" t="str">
        <f t="shared" si="11"/>
        <v/>
      </c>
      <c r="B112" s="35"/>
      <c r="C112" s="35"/>
      <c r="D112" s="35"/>
      <c r="E112" s="35"/>
      <c r="F112" s="36"/>
      <c r="G112" s="37" t="str">
        <f t="shared" si="14"/>
        <v/>
      </c>
      <c r="H112" s="38"/>
      <c r="I112" s="38"/>
      <c r="J112" s="38"/>
      <c r="K112" s="38"/>
      <c r="L112" s="38"/>
      <c r="M112" s="39"/>
      <c r="N112" s="220">
        <f t="shared" si="15"/>
        <v>0</v>
      </c>
      <c r="P112" s="31">
        <f t="shared" si="12"/>
        <v>0</v>
      </c>
      <c r="Q112" s="31">
        <f t="shared" si="16"/>
        <v>0</v>
      </c>
      <c r="R112" s="32">
        <f t="shared" si="13"/>
        <v>2</v>
      </c>
      <c r="S112" s="32" t="str">
        <f t="shared" si="17"/>
        <v/>
      </c>
      <c r="T112" s="32" t="str">
        <f t="shared" si="17"/>
        <v/>
      </c>
      <c r="U112" s="32" t="str">
        <f t="shared" si="17"/>
        <v/>
      </c>
      <c r="W112" s="33"/>
      <c r="X112" s="33"/>
      <c r="Y112" s="33"/>
      <c r="Z112" s="33"/>
      <c r="AA112" s="33"/>
      <c r="AB112" s="33"/>
      <c r="AC112" s="33"/>
      <c r="AD112" s="33"/>
      <c r="AE112" s="33"/>
      <c r="AF112" s="33"/>
      <c r="AG112" s="33"/>
      <c r="AH112" s="33"/>
    </row>
    <row r="113" spans="1:34" x14ac:dyDescent="0.2">
      <c r="A113" s="34" t="str">
        <f t="shared" si="11"/>
        <v/>
      </c>
      <c r="B113" s="35"/>
      <c r="C113" s="35"/>
      <c r="D113" s="35"/>
      <c r="E113" s="35"/>
      <c r="F113" s="36"/>
      <c r="G113" s="37" t="str">
        <f t="shared" si="14"/>
        <v/>
      </c>
      <c r="H113" s="38"/>
      <c r="I113" s="38"/>
      <c r="J113" s="38"/>
      <c r="K113" s="38"/>
      <c r="L113" s="38"/>
      <c r="M113" s="39"/>
      <c r="N113" s="220">
        <f t="shared" si="15"/>
        <v>0</v>
      </c>
      <c r="P113" s="31">
        <f t="shared" si="12"/>
        <v>0</v>
      </c>
      <c r="Q113" s="31">
        <f t="shared" si="16"/>
        <v>0</v>
      </c>
      <c r="R113" s="32">
        <f t="shared" si="13"/>
        <v>2</v>
      </c>
      <c r="S113" s="32" t="str">
        <f t="shared" si="17"/>
        <v/>
      </c>
      <c r="T113" s="32" t="str">
        <f t="shared" si="17"/>
        <v/>
      </c>
      <c r="U113" s="32" t="str">
        <f t="shared" si="17"/>
        <v/>
      </c>
      <c r="W113" s="33"/>
      <c r="X113" s="33"/>
      <c r="Y113" s="33"/>
      <c r="Z113" s="33"/>
      <c r="AA113" s="33"/>
      <c r="AB113" s="33"/>
      <c r="AC113" s="33"/>
      <c r="AD113" s="33"/>
      <c r="AE113" s="33"/>
      <c r="AF113" s="33"/>
      <c r="AG113" s="33"/>
      <c r="AH113" s="33"/>
    </row>
    <row r="114" spans="1:34" x14ac:dyDescent="0.2">
      <c r="A114" s="34" t="str">
        <f t="shared" si="11"/>
        <v/>
      </c>
      <c r="B114" s="35"/>
      <c r="C114" s="35"/>
      <c r="D114" s="35"/>
      <c r="E114" s="35"/>
      <c r="F114" s="36"/>
      <c r="G114" s="37" t="str">
        <f t="shared" si="14"/>
        <v/>
      </c>
      <c r="H114" s="38"/>
      <c r="I114" s="38"/>
      <c r="J114" s="38"/>
      <c r="K114" s="38"/>
      <c r="L114" s="38"/>
      <c r="M114" s="39"/>
      <c r="N114" s="220">
        <f t="shared" si="15"/>
        <v>0</v>
      </c>
      <c r="P114" s="31">
        <f t="shared" si="12"/>
        <v>0</v>
      </c>
      <c r="Q114" s="31">
        <f t="shared" si="16"/>
        <v>0</v>
      </c>
      <c r="R114" s="32">
        <f t="shared" si="13"/>
        <v>2</v>
      </c>
      <c r="S114" s="32" t="str">
        <f t="shared" si="17"/>
        <v/>
      </c>
      <c r="T114" s="32" t="str">
        <f t="shared" si="17"/>
        <v/>
      </c>
      <c r="U114" s="32" t="str">
        <f t="shared" si="17"/>
        <v/>
      </c>
      <c r="W114" s="33"/>
      <c r="X114" s="33"/>
      <c r="Y114" s="33"/>
      <c r="Z114" s="33"/>
      <c r="AA114" s="33"/>
      <c r="AB114" s="33"/>
      <c r="AC114" s="33"/>
      <c r="AD114" s="33"/>
      <c r="AE114" s="33"/>
      <c r="AF114" s="33"/>
      <c r="AG114" s="33"/>
      <c r="AH114" s="33"/>
    </row>
    <row r="115" spans="1:34" x14ac:dyDescent="0.2">
      <c r="A115" s="34" t="str">
        <f t="shared" si="11"/>
        <v/>
      </c>
      <c r="B115" s="35"/>
      <c r="C115" s="35"/>
      <c r="D115" s="35"/>
      <c r="E115" s="35"/>
      <c r="F115" s="36"/>
      <c r="G115" s="37" t="str">
        <f t="shared" si="14"/>
        <v/>
      </c>
      <c r="H115" s="38"/>
      <c r="I115" s="38"/>
      <c r="J115" s="38"/>
      <c r="K115" s="38"/>
      <c r="L115" s="38"/>
      <c r="M115" s="39"/>
      <c r="N115" s="220">
        <f t="shared" si="15"/>
        <v>0</v>
      </c>
      <c r="P115" s="31">
        <f t="shared" si="12"/>
        <v>0</v>
      </c>
      <c r="Q115" s="31">
        <f t="shared" si="16"/>
        <v>0</v>
      </c>
      <c r="R115" s="32">
        <f t="shared" si="13"/>
        <v>2</v>
      </c>
      <c r="S115" s="32" t="str">
        <f t="shared" si="17"/>
        <v/>
      </c>
      <c r="T115" s="32" t="str">
        <f t="shared" si="17"/>
        <v/>
      </c>
      <c r="U115" s="32" t="str">
        <f t="shared" si="17"/>
        <v/>
      </c>
      <c r="W115" s="33"/>
      <c r="X115" s="33"/>
      <c r="Y115" s="33"/>
      <c r="Z115" s="33"/>
      <c r="AA115" s="33"/>
      <c r="AB115" s="33"/>
      <c r="AC115" s="33"/>
      <c r="AD115" s="33"/>
      <c r="AE115" s="33"/>
      <c r="AF115" s="33"/>
      <c r="AG115" s="33"/>
      <c r="AH115" s="33"/>
    </row>
    <row r="116" spans="1:34" x14ac:dyDescent="0.2">
      <c r="A116" s="34" t="str">
        <f t="shared" si="11"/>
        <v/>
      </c>
      <c r="B116" s="35"/>
      <c r="C116" s="35"/>
      <c r="D116" s="35"/>
      <c r="E116" s="35"/>
      <c r="F116" s="36"/>
      <c r="G116" s="37" t="str">
        <f t="shared" si="14"/>
        <v/>
      </c>
      <c r="H116" s="38"/>
      <c r="I116" s="38"/>
      <c r="J116" s="38"/>
      <c r="K116" s="38"/>
      <c r="L116" s="38"/>
      <c r="M116" s="39"/>
      <c r="N116" s="220">
        <f t="shared" si="15"/>
        <v>0</v>
      </c>
      <c r="P116" s="31">
        <f t="shared" si="12"/>
        <v>0</v>
      </c>
      <c r="Q116" s="31">
        <f t="shared" si="16"/>
        <v>0</v>
      </c>
      <c r="R116" s="32">
        <f t="shared" si="13"/>
        <v>2</v>
      </c>
      <c r="S116" s="32" t="str">
        <f t="shared" si="17"/>
        <v/>
      </c>
      <c r="T116" s="32" t="str">
        <f t="shared" si="17"/>
        <v/>
      </c>
      <c r="U116" s="32" t="str">
        <f t="shared" si="17"/>
        <v/>
      </c>
      <c r="W116" s="33"/>
      <c r="X116" s="33"/>
      <c r="Y116" s="33"/>
      <c r="Z116" s="33"/>
      <c r="AA116" s="33"/>
      <c r="AB116" s="33"/>
      <c r="AC116" s="33"/>
      <c r="AD116" s="33"/>
      <c r="AE116" s="33"/>
      <c r="AF116" s="33"/>
      <c r="AG116" s="33"/>
      <c r="AH116" s="33"/>
    </row>
    <row r="117" spans="1:34" x14ac:dyDescent="0.2">
      <c r="A117" s="34" t="str">
        <f t="shared" si="11"/>
        <v/>
      </c>
      <c r="B117" s="35"/>
      <c r="C117" s="35"/>
      <c r="D117" s="35"/>
      <c r="E117" s="35"/>
      <c r="F117" s="36"/>
      <c r="G117" s="37" t="str">
        <f t="shared" si="14"/>
        <v/>
      </c>
      <c r="H117" s="38"/>
      <c r="I117" s="38"/>
      <c r="J117" s="38"/>
      <c r="K117" s="38"/>
      <c r="L117" s="38"/>
      <c r="M117" s="39"/>
      <c r="N117" s="220">
        <f t="shared" si="15"/>
        <v>0</v>
      </c>
      <c r="P117" s="31">
        <f t="shared" si="12"/>
        <v>0</v>
      </c>
      <c r="Q117" s="31">
        <f t="shared" si="16"/>
        <v>0</v>
      </c>
      <c r="R117" s="32">
        <f t="shared" si="13"/>
        <v>2</v>
      </c>
      <c r="S117" s="32" t="str">
        <f t="shared" si="17"/>
        <v/>
      </c>
      <c r="T117" s="32" t="str">
        <f t="shared" si="17"/>
        <v/>
      </c>
      <c r="U117" s="32" t="str">
        <f t="shared" si="17"/>
        <v/>
      </c>
      <c r="W117" s="33"/>
      <c r="X117" s="33"/>
      <c r="Y117" s="33"/>
      <c r="Z117" s="33"/>
      <c r="AA117" s="33"/>
      <c r="AB117" s="33"/>
      <c r="AC117" s="33"/>
      <c r="AD117" s="33"/>
      <c r="AE117" s="33"/>
      <c r="AF117" s="33"/>
      <c r="AG117" s="33"/>
      <c r="AH117" s="33"/>
    </row>
    <row r="118" spans="1:34" x14ac:dyDescent="0.2">
      <c r="A118" s="34" t="str">
        <f t="shared" si="11"/>
        <v/>
      </c>
      <c r="B118" s="35"/>
      <c r="C118" s="35"/>
      <c r="D118" s="35"/>
      <c r="E118" s="35"/>
      <c r="F118" s="36"/>
      <c r="G118" s="37" t="str">
        <f t="shared" si="14"/>
        <v/>
      </c>
      <c r="H118" s="38"/>
      <c r="I118" s="38"/>
      <c r="J118" s="38"/>
      <c r="K118" s="38"/>
      <c r="L118" s="38"/>
      <c r="M118" s="39"/>
      <c r="N118" s="220">
        <f t="shared" si="15"/>
        <v>0</v>
      </c>
      <c r="P118" s="31">
        <f t="shared" si="12"/>
        <v>0</v>
      </c>
      <c r="Q118" s="31">
        <f t="shared" si="16"/>
        <v>0</v>
      </c>
      <c r="R118" s="32">
        <f t="shared" si="13"/>
        <v>2</v>
      </c>
      <c r="S118" s="32" t="str">
        <f t="shared" si="17"/>
        <v/>
      </c>
      <c r="T118" s="32" t="str">
        <f t="shared" si="17"/>
        <v/>
      </c>
      <c r="U118" s="32" t="str">
        <f t="shared" si="17"/>
        <v/>
      </c>
      <c r="W118" s="33"/>
      <c r="X118" s="33"/>
      <c r="Y118" s="33"/>
      <c r="Z118" s="33"/>
      <c r="AA118" s="33"/>
      <c r="AB118" s="33"/>
      <c r="AC118" s="33"/>
      <c r="AD118" s="33"/>
      <c r="AE118" s="33"/>
      <c r="AF118" s="33"/>
      <c r="AG118" s="33"/>
      <c r="AH118" s="33"/>
    </row>
    <row r="119" spans="1:34" x14ac:dyDescent="0.2">
      <c r="A119" s="34" t="str">
        <f t="shared" si="11"/>
        <v/>
      </c>
      <c r="B119" s="35"/>
      <c r="C119" s="35"/>
      <c r="D119" s="35"/>
      <c r="E119" s="35"/>
      <c r="F119" s="36"/>
      <c r="G119" s="37" t="str">
        <f t="shared" si="14"/>
        <v/>
      </c>
      <c r="H119" s="38"/>
      <c r="I119" s="38"/>
      <c r="J119" s="38"/>
      <c r="K119" s="38"/>
      <c r="L119" s="38"/>
      <c r="M119" s="39"/>
      <c r="N119" s="220">
        <f t="shared" si="15"/>
        <v>0</v>
      </c>
      <c r="P119" s="31">
        <f t="shared" si="12"/>
        <v>0</v>
      </c>
      <c r="Q119" s="31">
        <f t="shared" si="16"/>
        <v>0</v>
      </c>
      <c r="R119" s="32">
        <f t="shared" si="13"/>
        <v>2</v>
      </c>
      <c r="S119" s="32" t="str">
        <f t="shared" si="17"/>
        <v/>
      </c>
      <c r="T119" s="32" t="str">
        <f t="shared" si="17"/>
        <v/>
      </c>
      <c r="U119" s="32" t="str">
        <f t="shared" si="17"/>
        <v/>
      </c>
      <c r="W119" s="33"/>
      <c r="X119" s="33"/>
      <c r="Y119" s="33"/>
      <c r="Z119" s="33"/>
      <c r="AA119" s="33"/>
      <c r="AB119" s="33"/>
      <c r="AC119" s="33"/>
      <c r="AD119" s="33"/>
      <c r="AE119" s="33"/>
      <c r="AF119" s="33"/>
      <c r="AG119" s="33"/>
      <c r="AH119" s="33"/>
    </row>
    <row r="120" spans="1:34" x14ac:dyDescent="0.2">
      <c r="A120" s="34" t="str">
        <f t="shared" si="11"/>
        <v/>
      </c>
      <c r="B120" s="35"/>
      <c r="C120" s="35"/>
      <c r="D120" s="35"/>
      <c r="E120" s="35"/>
      <c r="F120" s="36"/>
      <c r="G120" s="37" t="str">
        <f t="shared" si="14"/>
        <v/>
      </c>
      <c r="H120" s="38"/>
      <c r="I120" s="38"/>
      <c r="J120" s="38"/>
      <c r="K120" s="38"/>
      <c r="L120" s="38"/>
      <c r="M120" s="39"/>
      <c r="N120" s="220">
        <f t="shared" si="15"/>
        <v>0</v>
      </c>
      <c r="P120" s="31">
        <f t="shared" si="12"/>
        <v>0</v>
      </c>
      <c r="Q120" s="31">
        <f t="shared" si="16"/>
        <v>0</v>
      </c>
      <c r="R120" s="32">
        <f t="shared" si="13"/>
        <v>2</v>
      </c>
      <c r="S120" s="32" t="str">
        <f t="shared" si="17"/>
        <v/>
      </c>
      <c r="T120" s="32" t="str">
        <f t="shared" si="17"/>
        <v/>
      </c>
      <c r="U120" s="32" t="str">
        <f t="shared" si="17"/>
        <v/>
      </c>
      <c r="W120" s="33"/>
      <c r="X120" s="33"/>
      <c r="Y120" s="33"/>
      <c r="Z120" s="33"/>
      <c r="AA120" s="33"/>
      <c r="AB120" s="33"/>
      <c r="AC120" s="33"/>
      <c r="AD120" s="33"/>
      <c r="AE120" s="33"/>
      <c r="AF120" s="33"/>
      <c r="AG120" s="33"/>
      <c r="AH120" s="33"/>
    </row>
    <row r="121" spans="1:34" x14ac:dyDescent="0.2">
      <c r="A121" s="34" t="str">
        <f t="shared" si="11"/>
        <v/>
      </c>
      <c r="B121" s="35"/>
      <c r="C121" s="35"/>
      <c r="D121" s="35"/>
      <c r="E121" s="35"/>
      <c r="F121" s="36"/>
      <c r="G121" s="37" t="str">
        <f t="shared" si="14"/>
        <v/>
      </c>
      <c r="H121" s="38"/>
      <c r="I121" s="38"/>
      <c r="J121" s="38"/>
      <c r="K121" s="38"/>
      <c r="L121" s="38"/>
      <c r="M121" s="39"/>
      <c r="N121" s="220">
        <f t="shared" si="15"/>
        <v>0</v>
      </c>
      <c r="P121" s="31">
        <f t="shared" si="12"/>
        <v>0</v>
      </c>
      <c r="Q121" s="31">
        <f t="shared" si="16"/>
        <v>0</v>
      </c>
      <c r="R121" s="32">
        <f t="shared" si="13"/>
        <v>2</v>
      </c>
      <c r="S121" s="32" t="str">
        <f t="shared" si="17"/>
        <v/>
      </c>
      <c r="T121" s="32" t="str">
        <f t="shared" si="17"/>
        <v/>
      </c>
      <c r="U121" s="32" t="str">
        <f t="shared" si="17"/>
        <v/>
      </c>
      <c r="W121" s="33"/>
      <c r="X121" s="33"/>
      <c r="Y121" s="33"/>
      <c r="Z121" s="33"/>
      <c r="AA121" s="33"/>
      <c r="AB121" s="33"/>
      <c r="AC121" s="33"/>
      <c r="AD121" s="33"/>
      <c r="AE121" s="33"/>
      <c r="AF121" s="33"/>
      <c r="AG121" s="33"/>
      <c r="AH121" s="33"/>
    </row>
    <row r="122" spans="1:34" x14ac:dyDescent="0.2">
      <c r="A122" s="34" t="str">
        <f t="shared" si="11"/>
        <v/>
      </c>
      <c r="B122" s="35"/>
      <c r="C122" s="35"/>
      <c r="D122" s="35"/>
      <c r="E122" s="35"/>
      <c r="F122" s="36"/>
      <c r="G122" s="37" t="str">
        <f t="shared" si="14"/>
        <v/>
      </c>
      <c r="H122" s="38"/>
      <c r="I122" s="38"/>
      <c r="J122" s="38"/>
      <c r="K122" s="38"/>
      <c r="L122" s="38"/>
      <c r="M122" s="39"/>
      <c r="N122" s="220">
        <f t="shared" si="15"/>
        <v>0</v>
      </c>
      <c r="P122" s="31">
        <f t="shared" si="12"/>
        <v>0</v>
      </c>
      <c r="Q122" s="31">
        <f t="shared" si="16"/>
        <v>0</v>
      </c>
      <c r="R122" s="32">
        <f t="shared" si="13"/>
        <v>2</v>
      </c>
      <c r="S122" s="32" t="str">
        <f t="shared" si="17"/>
        <v/>
      </c>
      <c r="T122" s="32" t="str">
        <f t="shared" si="17"/>
        <v/>
      </c>
      <c r="U122" s="32" t="str">
        <f t="shared" si="17"/>
        <v/>
      </c>
      <c r="W122" s="33"/>
      <c r="X122" s="33"/>
      <c r="Y122" s="33"/>
      <c r="Z122" s="33"/>
      <c r="AA122" s="33"/>
      <c r="AB122" s="33"/>
      <c r="AC122" s="33"/>
      <c r="AD122" s="33"/>
      <c r="AE122" s="33"/>
      <c r="AF122" s="33"/>
      <c r="AG122" s="33"/>
      <c r="AH122" s="33"/>
    </row>
    <row r="123" spans="1:34" x14ac:dyDescent="0.2">
      <c r="A123" s="34" t="str">
        <f t="shared" si="11"/>
        <v/>
      </c>
      <c r="B123" s="35"/>
      <c r="C123" s="35"/>
      <c r="D123" s="35"/>
      <c r="E123" s="35"/>
      <c r="F123" s="36"/>
      <c r="G123" s="37" t="str">
        <f t="shared" si="14"/>
        <v/>
      </c>
      <c r="H123" s="38"/>
      <c r="I123" s="38"/>
      <c r="J123" s="38"/>
      <c r="K123" s="38"/>
      <c r="L123" s="38"/>
      <c r="M123" s="39"/>
      <c r="N123" s="220">
        <f t="shared" si="15"/>
        <v>0</v>
      </c>
      <c r="P123" s="31">
        <f t="shared" si="12"/>
        <v>0</v>
      </c>
      <c r="Q123" s="31">
        <f t="shared" si="16"/>
        <v>0</v>
      </c>
      <c r="R123" s="32">
        <f t="shared" si="13"/>
        <v>2</v>
      </c>
      <c r="S123" s="32" t="str">
        <f t="shared" si="17"/>
        <v/>
      </c>
      <c r="T123" s="32" t="str">
        <f t="shared" si="17"/>
        <v/>
      </c>
      <c r="U123" s="32" t="str">
        <f t="shared" si="17"/>
        <v/>
      </c>
      <c r="W123" s="33"/>
      <c r="X123" s="33"/>
      <c r="Y123" s="33"/>
      <c r="Z123" s="33"/>
      <c r="AA123" s="33"/>
      <c r="AB123" s="33"/>
      <c r="AC123" s="33"/>
      <c r="AD123" s="33"/>
      <c r="AE123" s="33"/>
      <c r="AF123" s="33"/>
      <c r="AG123" s="33"/>
      <c r="AH123" s="33"/>
    </row>
    <row r="124" spans="1:34" x14ac:dyDescent="0.2">
      <c r="A124" s="34" t="str">
        <f t="shared" ref="A124:A155" si="18">IF(OR(J124="",AND(G124&lt;&gt;"",G124&lt;=S124,G124&gt;=T124,OR(U124&lt;&gt;1,D124="女"))),"","参加クラスエラー")</f>
        <v/>
      </c>
      <c r="B124" s="35"/>
      <c r="C124" s="35"/>
      <c r="D124" s="35"/>
      <c r="E124" s="35"/>
      <c r="F124" s="36"/>
      <c r="G124" s="37" t="str">
        <f t="shared" si="14"/>
        <v/>
      </c>
      <c r="H124" s="38"/>
      <c r="I124" s="38"/>
      <c r="J124" s="38"/>
      <c r="K124" s="38"/>
      <c r="L124" s="38"/>
      <c r="M124" s="39"/>
      <c r="N124" s="220">
        <f t="shared" si="15"/>
        <v>0</v>
      </c>
      <c r="P124" s="31">
        <f t="shared" ref="P124:P155" si="19">IF(J124="",0,VLOOKUP(J124,$Y$30:$AB$43,R124,FALSE))</f>
        <v>0</v>
      </c>
      <c r="Q124" s="31">
        <f t="shared" si="16"/>
        <v>0</v>
      </c>
      <c r="R124" s="32">
        <f t="shared" ref="R124:R155" si="20">IF(G124&lt;=18,4,IF(E124=$E$220,3,2))</f>
        <v>2</v>
      </c>
      <c r="S124" s="32" t="str">
        <f t="shared" si="17"/>
        <v/>
      </c>
      <c r="T124" s="32" t="str">
        <f t="shared" si="17"/>
        <v/>
      </c>
      <c r="U124" s="32" t="str">
        <f t="shared" si="17"/>
        <v/>
      </c>
      <c r="W124" s="33"/>
      <c r="X124" s="33"/>
      <c r="Y124" s="33"/>
      <c r="Z124" s="33"/>
      <c r="AA124" s="33"/>
      <c r="AB124" s="33"/>
      <c r="AC124" s="33"/>
      <c r="AD124" s="33"/>
      <c r="AE124" s="33"/>
      <c r="AF124" s="33"/>
      <c r="AG124" s="33"/>
      <c r="AH124" s="33"/>
    </row>
    <row r="125" spans="1:34" x14ac:dyDescent="0.2">
      <c r="A125" s="34" t="str">
        <f t="shared" si="18"/>
        <v/>
      </c>
      <c r="B125" s="35"/>
      <c r="C125" s="35"/>
      <c r="D125" s="35"/>
      <c r="E125" s="35"/>
      <c r="F125" s="36"/>
      <c r="G125" s="37" t="str">
        <f t="shared" si="14"/>
        <v/>
      </c>
      <c r="H125" s="38"/>
      <c r="I125" s="38"/>
      <c r="J125" s="38"/>
      <c r="K125" s="38"/>
      <c r="L125" s="38"/>
      <c r="M125" s="39"/>
      <c r="N125" s="220">
        <f t="shared" si="15"/>
        <v>0</v>
      </c>
      <c r="P125" s="31">
        <f t="shared" si="19"/>
        <v>0</v>
      </c>
      <c r="Q125" s="31">
        <f t="shared" si="16"/>
        <v>0</v>
      </c>
      <c r="R125" s="32">
        <f t="shared" si="20"/>
        <v>2</v>
      </c>
      <c r="S125" s="32" t="str">
        <f t="shared" si="17"/>
        <v/>
      </c>
      <c r="T125" s="32" t="str">
        <f t="shared" si="17"/>
        <v/>
      </c>
      <c r="U125" s="32" t="str">
        <f t="shared" si="17"/>
        <v/>
      </c>
      <c r="W125" s="33"/>
      <c r="X125" s="33"/>
      <c r="Y125" s="33"/>
      <c r="Z125" s="33"/>
      <c r="AA125" s="33"/>
      <c r="AB125" s="33"/>
      <c r="AC125" s="33"/>
      <c r="AD125" s="33"/>
      <c r="AE125" s="33"/>
      <c r="AF125" s="33"/>
      <c r="AG125" s="33"/>
      <c r="AH125" s="33"/>
    </row>
    <row r="126" spans="1:34" x14ac:dyDescent="0.2">
      <c r="A126" s="34" t="str">
        <f t="shared" si="18"/>
        <v/>
      </c>
      <c r="B126" s="35"/>
      <c r="C126" s="35"/>
      <c r="D126" s="35"/>
      <c r="E126" s="35"/>
      <c r="F126" s="36"/>
      <c r="G126" s="37" t="str">
        <f t="shared" si="14"/>
        <v/>
      </c>
      <c r="H126" s="38"/>
      <c r="I126" s="38"/>
      <c r="J126" s="38"/>
      <c r="K126" s="38"/>
      <c r="L126" s="38"/>
      <c r="M126" s="39"/>
      <c r="N126" s="220">
        <f t="shared" si="15"/>
        <v>0</v>
      </c>
      <c r="P126" s="31">
        <f t="shared" si="19"/>
        <v>0</v>
      </c>
      <c r="Q126" s="31">
        <f t="shared" si="16"/>
        <v>0</v>
      </c>
      <c r="R126" s="32">
        <f t="shared" si="20"/>
        <v>2</v>
      </c>
      <c r="S126" s="32" t="str">
        <f t="shared" si="17"/>
        <v/>
      </c>
      <c r="T126" s="32" t="str">
        <f t="shared" si="17"/>
        <v/>
      </c>
      <c r="U126" s="32" t="str">
        <f t="shared" si="17"/>
        <v/>
      </c>
      <c r="W126" s="33"/>
      <c r="X126" s="33"/>
      <c r="Y126" s="33"/>
      <c r="Z126" s="33"/>
      <c r="AA126" s="33"/>
      <c r="AB126" s="33"/>
      <c r="AC126" s="33"/>
      <c r="AD126" s="33"/>
      <c r="AE126" s="33"/>
      <c r="AF126" s="33"/>
      <c r="AG126" s="33"/>
      <c r="AH126" s="33"/>
    </row>
    <row r="127" spans="1:34" x14ac:dyDescent="0.2">
      <c r="A127" s="34" t="str">
        <f t="shared" si="18"/>
        <v/>
      </c>
      <c r="B127" s="35"/>
      <c r="C127" s="35"/>
      <c r="D127" s="35"/>
      <c r="E127" s="35"/>
      <c r="F127" s="36"/>
      <c r="G127" s="37" t="str">
        <f t="shared" si="14"/>
        <v/>
      </c>
      <c r="H127" s="38"/>
      <c r="I127" s="38"/>
      <c r="J127" s="38"/>
      <c r="K127" s="38"/>
      <c r="L127" s="38"/>
      <c r="M127" s="39"/>
      <c r="N127" s="220">
        <f t="shared" si="15"/>
        <v>0</v>
      </c>
      <c r="P127" s="31">
        <f t="shared" si="19"/>
        <v>0</v>
      </c>
      <c r="Q127" s="31">
        <f t="shared" si="16"/>
        <v>0</v>
      </c>
      <c r="R127" s="32">
        <f t="shared" si="20"/>
        <v>2</v>
      </c>
      <c r="S127" s="32" t="str">
        <f t="shared" si="17"/>
        <v/>
      </c>
      <c r="T127" s="32" t="str">
        <f t="shared" si="17"/>
        <v/>
      </c>
      <c r="U127" s="32" t="str">
        <f t="shared" si="17"/>
        <v/>
      </c>
      <c r="W127" s="33"/>
      <c r="X127" s="33"/>
      <c r="Y127" s="33"/>
      <c r="Z127" s="33"/>
      <c r="AA127" s="33"/>
      <c r="AB127" s="33"/>
      <c r="AC127" s="33"/>
      <c r="AD127" s="33"/>
      <c r="AE127" s="33"/>
      <c r="AF127" s="33"/>
      <c r="AG127" s="33"/>
      <c r="AH127" s="33"/>
    </row>
    <row r="128" spans="1:34" x14ac:dyDescent="0.2">
      <c r="A128" s="34" t="str">
        <f t="shared" si="18"/>
        <v/>
      </c>
      <c r="B128" s="35"/>
      <c r="C128" s="35"/>
      <c r="D128" s="35"/>
      <c r="E128" s="35"/>
      <c r="F128" s="36"/>
      <c r="G128" s="37" t="str">
        <f t="shared" si="14"/>
        <v/>
      </c>
      <c r="H128" s="38"/>
      <c r="I128" s="38"/>
      <c r="J128" s="38"/>
      <c r="K128" s="38"/>
      <c r="L128" s="38"/>
      <c r="M128" s="39"/>
      <c r="N128" s="220">
        <f t="shared" si="15"/>
        <v>0</v>
      </c>
      <c r="P128" s="31">
        <f t="shared" si="19"/>
        <v>0</v>
      </c>
      <c r="Q128" s="31">
        <f t="shared" si="16"/>
        <v>0</v>
      </c>
      <c r="R128" s="32">
        <f t="shared" si="20"/>
        <v>2</v>
      </c>
      <c r="S128" s="32" t="str">
        <f t="shared" si="17"/>
        <v/>
      </c>
      <c r="T128" s="32" t="str">
        <f t="shared" si="17"/>
        <v/>
      </c>
      <c r="U128" s="32" t="str">
        <f t="shared" si="17"/>
        <v/>
      </c>
      <c r="W128" s="33"/>
      <c r="X128" s="33"/>
      <c r="Y128" s="33"/>
      <c r="Z128" s="33"/>
      <c r="AA128" s="33"/>
      <c r="AB128" s="33"/>
      <c r="AC128" s="33"/>
      <c r="AD128" s="33"/>
      <c r="AE128" s="33"/>
      <c r="AF128" s="33"/>
      <c r="AG128" s="33"/>
      <c r="AH128" s="33"/>
    </row>
    <row r="129" spans="1:34" x14ac:dyDescent="0.2">
      <c r="A129" s="34" t="str">
        <f t="shared" si="18"/>
        <v/>
      </c>
      <c r="B129" s="35"/>
      <c r="C129" s="35"/>
      <c r="D129" s="35"/>
      <c r="E129" s="35"/>
      <c r="F129" s="36"/>
      <c r="G129" s="37" t="str">
        <f t="shared" si="14"/>
        <v/>
      </c>
      <c r="H129" s="38"/>
      <c r="I129" s="38"/>
      <c r="J129" s="38"/>
      <c r="K129" s="38"/>
      <c r="L129" s="38"/>
      <c r="M129" s="39"/>
      <c r="N129" s="220">
        <f t="shared" si="15"/>
        <v>0</v>
      </c>
      <c r="P129" s="31">
        <f t="shared" si="19"/>
        <v>0</v>
      </c>
      <c r="Q129" s="31">
        <f t="shared" si="16"/>
        <v>0</v>
      </c>
      <c r="R129" s="32">
        <f t="shared" si="20"/>
        <v>2</v>
      </c>
      <c r="S129" s="32" t="str">
        <f t="shared" si="17"/>
        <v/>
      </c>
      <c r="T129" s="32" t="str">
        <f t="shared" si="17"/>
        <v/>
      </c>
      <c r="U129" s="32" t="str">
        <f t="shared" si="17"/>
        <v/>
      </c>
      <c r="W129" s="33"/>
      <c r="X129" s="33"/>
      <c r="Y129" s="33"/>
      <c r="Z129" s="33"/>
      <c r="AA129" s="33"/>
      <c r="AB129" s="33"/>
      <c r="AC129" s="33"/>
      <c r="AD129" s="33"/>
      <c r="AE129" s="33"/>
      <c r="AF129" s="33"/>
      <c r="AG129" s="33"/>
      <c r="AH129" s="33"/>
    </row>
    <row r="130" spans="1:34" x14ac:dyDescent="0.2">
      <c r="A130" s="34" t="str">
        <f t="shared" si="18"/>
        <v/>
      </c>
      <c r="B130" s="35"/>
      <c r="C130" s="35"/>
      <c r="D130" s="35"/>
      <c r="E130" s="35"/>
      <c r="F130" s="36"/>
      <c r="G130" s="37" t="str">
        <f t="shared" si="14"/>
        <v/>
      </c>
      <c r="H130" s="38"/>
      <c r="I130" s="38"/>
      <c r="J130" s="38"/>
      <c r="K130" s="38"/>
      <c r="L130" s="38"/>
      <c r="M130" s="39"/>
      <c r="N130" s="220">
        <f t="shared" si="15"/>
        <v>0</v>
      </c>
      <c r="P130" s="31">
        <f t="shared" si="19"/>
        <v>0</v>
      </c>
      <c r="Q130" s="31">
        <f t="shared" si="16"/>
        <v>0</v>
      </c>
      <c r="R130" s="32">
        <f t="shared" si="20"/>
        <v>2</v>
      </c>
      <c r="S130" s="32" t="str">
        <f t="shared" si="17"/>
        <v/>
      </c>
      <c r="T130" s="32" t="str">
        <f t="shared" si="17"/>
        <v/>
      </c>
      <c r="U130" s="32" t="str">
        <f t="shared" si="17"/>
        <v/>
      </c>
      <c r="W130" s="33"/>
      <c r="X130" s="33"/>
      <c r="Y130" s="33"/>
      <c r="Z130" s="33"/>
      <c r="AA130" s="33"/>
      <c r="AB130" s="33"/>
      <c r="AC130" s="33"/>
      <c r="AD130" s="33"/>
      <c r="AE130" s="33"/>
      <c r="AF130" s="33"/>
      <c r="AG130" s="33"/>
      <c r="AH130" s="33"/>
    </row>
    <row r="131" spans="1:34" x14ac:dyDescent="0.2">
      <c r="A131" s="34" t="str">
        <f t="shared" si="18"/>
        <v/>
      </c>
      <c r="B131" s="35"/>
      <c r="C131" s="35"/>
      <c r="D131" s="35"/>
      <c r="E131" s="35"/>
      <c r="F131" s="36"/>
      <c r="G131" s="37" t="str">
        <f t="shared" si="14"/>
        <v/>
      </c>
      <c r="H131" s="38"/>
      <c r="I131" s="38"/>
      <c r="J131" s="38"/>
      <c r="K131" s="38"/>
      <c r="L131" s="38"/>
      <c r="M131" s="39"/>
      <c r="N131" s="220">
        <f t="shared" si="15"/>
        <v>0</v>
      </c>
      <c r="P131" s="31">
        <f t="shared" si="19"/>
        <v>0</v>
      </c>
      <c r="Q131" s="31">
        <f t="shared" si="16"/>
        <v>0</v>
      </c>
      <c r="R131" s="32">
        <f t="shared" si="20"/>
        <v>2</v>
      </c>
      <c r="S131" s="32" t="str">
        <f t="shared" si="17"/>
        <v/>
      </c>
      <c r="T131" s="32" t="str">
        <f t="shared" si="17"/>
        <v/>
      </c>
      <c r="U131" s="32" t="str">
        <f t="shared" si="17"/>
        <v/>
      </c>
      <c r="W131" s="33"/>
      <c r="X131" s="33"/>
      <c r="Y131" s="33"/>
      <c r="Z131" s="33"/>
      <c r="AA131" s="33"/>
      <c r="AB131" s="33"/>
      <c r="AC131" s="33"/>
      <c r="AD131" s="33"/>
      <c r="AE131" s="33"/>
      <c r="AF131" s="33"/>
      <c r="AG131" s="33"/>
      <c r="AH131" s="33"/>
    </row>
    <row r="132" spans="1:34" x14ac:dyDescent="0.2">
      <c r="A132" s="34" t="str">
        <f t="shared" si="18"/>
        <v/>
      </c>
      <c r="B132" s="35"/>
      <c r="C132" s="35"/>
      <c r="D132" s="35"/>
      <c r="E132" s="35"/>
      <c r="F132" s="36"/>
      <c r="G132" s="37" t="str">
        <f t="shared" si="14"/>
        <v/>
      </c>
      <c r="H132" s="38"/>
      <c r="I132" s="38"/>
      <c r="J132" s="38"/>
      <c r="K132" s="38"/>
      <c r="L132" s="38"/>
      <c r="M132" s="39"/>
      <c r="N132" s="220">
        <f t="shared" si="15"/>
        <v>0</v>
      </c>
      <c r="P132" s="31">
        <f t="shared" si="19"/>
        <v>0</v>
      </c>
      <c r="Q132" s="31">
        <f t="shared" si="16"/>
        <v>0</v>
      </c>
      <c r="R132" s="32">
        <f t="shared" si="20"/>
        <v>2</v>
      </c>
      <c r="S132" s="32" t="str">
        <f t="shared" si="17"/>
        <v/>
      </c>
      <c r="T132" s="32" t="str">
        <f t="shared" si="17"/>
        <v/>
      </c>
      <c r="U132" s="32" t="str">
        <f t="shared" si="17"/>
        <v/>
      </c>
      <c r="W132" s="33"/>
      <c r="X132" s="33"/>
      <c r="Y132" s="33"/>
      <c r="Z132" s="33"/>
      <c r="AA132" s="33"/>
      <c r="AB132" s="33"/>
      <c r="AC132" s="33"/>
      <c r="AD132" s="33"/>
      <c r="AE132" s="33"/>
      <c r="AF132" s="33"/>
      <c r="AG132" s="33"/>
      <c r="AH132" s="33"/>
    </row>
    <row r="133" spans="1:34" x14ac:dyDescent="0.2">
      <c r="A133" s="34" t="str">
        <f t="shared" si="18"/>
        <v/>
      </c>
      <c r="B133" s="35"/>
      <c r="C133" s="35"/>
      <c r="D133" s="35"/>
      <c r="E133" s="35"/>
      <c r="F133" s="36"/>
      <c r="G133" s="37" t="str">
        <f t="shared" si="14"/>
        <v/>
      </c>
      <c r="H133" s="38"/>
      <c r="I133" s="38"/>
      <c r="J133" s="38"/>
      <c r="K133" s="38"/>
      <c r="L133" s="38"/>
      <c r="M133" s="39"/>
      <c r="N133" s="220">
        <f t="shared" si="15"/>
        <v>0</v>
      </c>
      <c r="P133" s="31">
        <f t="shared" si="19"/>
        <v>0</v>
      </c>
      <c r="Q133" s="31">
        <f t="shared" si="16"/>
        <v>0</v>
      </c>
      <c r="R133" s="32">
        <f t="shared" si="20"/>
        <v>2</v>
      </c>
      <c r="S133" s="32" t="str">
        <f t="shared" si="17"/>
        <v/>
      </c>
      <c r="T133" s="32" t="str">
        <f t="shared" si="17"/>
        <v/>
      </c>
      <c r="U133" s="32" t="str">
        <f t="shared" si="17"/>
        <v/>
      </c>
      <c r="W133" s="33"/>
      <c r="X133" s="33"/>
      <c r="Y133" s="33"/>
      <c r="Z133" s="33"/>
      <c r="AA133" s="33"/>
      <c r="AB133" s="33"/>
      <c r="AC133" s="33"/>
      <c r="AD133" s="33"/>
      <c r="AE133" s="33"/>
      <c r="AF133" s="33"/>
      <c r="AG133" s="33"/>
      <c r="AH133" s="33"/>
    </row>
    <row r="134" spans="1:34" x14ac:dyDescent="0.2">
      <c r="A134" s="34" t="str">
        <f t="shared" si="18"/>
        <v/>
      </c>
      <c r="B134" s="35"/>
      <c r="C134" s="35"/>
      <c r="D134" s="35"/>
      <c r="E134" s="35"/>
      <c r="F134" s="36"/>
      <c r="G134" s="37" t="str">
        <f t="shared" si="14"/>
        <v/>
      </c>
      <c r="H134" s="38"/>
      <c r="I134" s="38"/>
      <c r="J134" s="38"/>
      <c r="K134" s="38"/>
      <c r="L134" s="38"/>
      <c r="M134" s="39"/>
      <c r="N134" s="220">
        <f t="shared" si="15"/>
        <v>0</v>
      </c>
      <c r="P134" s="31">
        <f t="shared" si="19"/>
        <v>0</v>
      </c>
      <c r="Q134" s="31">
        <f t="shared" si="16"/>
        <v>0</v>
      </c>
      <c r="R134" s="32">
        <f t="shared" si="20"/>
        <v>2</v>
      </c>
      <c r="S134" s="32" t="str">
        <f t="shared" si="17"/>
        <v/>
      </c>
      <c r="T134" s="32" t="str">
        <f t="shared" si="17"/>
        <v/>
      </c>
      <c r="U134" s="32" t="str">
        <f t="shared" si="17"/>
        <v/>
      </c>
      <c r="W134" s="33"/>
      <c r="X134" s="33"/>
      <c r="Y134" s="33"/>
      <c r="Z134" s="33"/>
      <c r="AA134" s="33"/>
      <c r="AB134" s="33"/>
      <c r="AC134" s="33"/>
      <c r="AD134" s="33"/>
      <c r="AE134" s="33"/>
      <c r="AF134" s="33"/>
      <c r="AG134" s="33"/>
      <c r="AH134" s="33"/>
    </row>
    <row r="135" spans="1:34" x14ac:dyDescent="0.2">
      <c r="A135" s="34" t="str">
        <f t="shared" si="18"/>
        <v/>
      </c>
      <c r="B135" s="35"/>
      <c r="C135" s="35"/>
      <c r="D135" s="35"/>
      <c r="E135" s="35"/>
      <c r="F135" s="36"/>
      <c r="G135" s="37" t="str">
        <f t="shared" si="14"/>
        <v/>
      </c>
      <c r="H135" s="38"/>
      <c r="I135" s="38"/>
      <c r="J135" s="38"/>
      <c r="K135" s="38"/>
      <c r="L135" s="38"/>
      <c r="M135" s="39"/>
      <c r="N135" s="220">
        <f t="shared" si="15"/>
        <v>0</v>
      </c>
      <c r="P135" s="31">
        <f t="shared" si="19"/>
        <v>0</v>
      </c>
      <c r="Q135" s="31">
        <f t="shared" si="16"/>
        <v>0</v>
      </c>
      <c r="R135" s="32">
        <f t="shared" si="20"/>
        <v>2</v>
      </c>
      <c r="S135" s="32" t="str">
        <f t="shared" si="17"/>
        <v/>
      </c>
      <c r="T135" s="32" t="str">
        <f t="shared" si="17"/>
        <v/>
      </c>
      <c r="U135" s="32" t="str">
        <f t="shared" si="17"/>
        <v/>
      </c>
      <c r="W135" s="33"/>
      <c r="X135" s="33"/>
      <c r="Y135" s="33"/>
      <c r="Z135" s="33"/>
      <c r="AA135" s="33"/>
      <c r="AB135" s="33"/>
      <c r="AC135" s="33"/>
      <c r="AD135" s="33"/>
      <c r="AE135" s="33"/>
      <c r="AF135" s="33"/>
      <c r="AG135" s="33"/>
      <c r="AH135" s="33"/>
    </row>
    <row r="136" spans="1:34" x14ac:dyDescent="0.2">
      <c r="A136" s="34" t="str">
        <f t="shared" si="18"/>
        <v/>
      </c>
      <c r="B136" s="35"/>
      <c r="C136" s="35"/>
      <c r="D136" s="35"/>
      <c r="E136" s="35"/>
      <c r="F136" s="36"/>
      <c r="G136" s="37" t="str">
        <f t="shared" si="14"/>
        <v/>
      </c>
      <c r="H136" s="38"/>
      <c r="I136" s="38"/>
      <c r="J136" s="38"/>
      <c r="K136" s="38"/>
      <c r="L136" s="38"/>
      <c r="M136" s="39"/>
      <c r="N136" s="220">
        <f t="shared" si="15"/>
        <v>0</v>
      </c>
      <c r="P136" s="31">
        <f t="shared" si="19"/>
        <v>0</v>
      </c>
      <c r="Q136" s="31">
        <f t="shared" si="16"/>
        <v>0</v>
      </c>
      <c r="R136" s="32">
        <f t="shared" si="20"/>
        <v>2</v>
      </c>
      <c r="S136" s="32" t="str">
        <f t="shared" si="17"/>
        <v/>
      </c>
      <c r="T136" s="32" t="str">
        <f t="shared" si="17"/>
        <v/>
      </c>
      <c r="U136" s="32" t="str">
        <f t="shared" si="17"/>
        <v/>
      </c>
      <c r="W136" s="33"/>
      <c r="X136" s="33"/>
      <c r="Y136" s="33"/>
      <c r="Z136" s="33"/>
      <c r="AA136" s="33"/>
      <c r="AB136" s="33"/>
      <c r="AC136" s="33"/>
      <c r="AD136" s="33"/>
      <c r="AE136" s="33"/>
      <c r="AF136" s="33"/>
      <c r="AG136" s="33"/>
      <c r="AH136" s="33"/>
    </row>
    <row r="137" spans="1:34" x14ac:dyDescent="0.2">
      <c r="A137" s="34" t="str">
        <f t="shared" si="18"/>
        <v/>
      </c>
      <c r="B137" s="35"/>
      <c r="C137" s="35"/>
      <c r="D137" s="35"/>
      <c r="E137" s="35"/>
      <c r="F137" s="36"/>
      <c r="G137" s="37" t="str">
        <f t="shared" si="14"/>
        <v/>
      </c>
      <c r="H137" s="38"/>
      <c r="I137" s="38"/>
      <c r="J137" s="38"/>
      <c r="K137" s="38"/>
      <c r="L137" s="38"/>
      <c r="M137" s="39"/>
      <c r="N137" s="220">
        <f t="shared" si="15"/>
        <v>0</v>
      </c>
      <c r="P137" s="31">
        <f t="shared" si="19"/>
        <v>0</v>
      </c>
      <c r="Q137" s="31">
        <f t="shared" si="16"/>
        <v>0</v>
      </c>
      <c r="R137" s="32">
        <f t="shared" si="20"/>
        <v>2</v>
      </c>
      <c r="S137" s="32" t="str">
        <f t="shared" si="17"/>
        <v/>
      </c>
      <c r="T137" s="32" t="str">
        <f t="shared" si="17"/>
        <v/>
      </c>
      <c r="U137" s="32" t="str">
        <f t="shared" si="17"/>
        <v/>
      </c>
      <c r="W137" s="33"/>
      <c r="X137" s="33"/>
      <c r="Y137" s="33"/>
      <c r="Z137" s="33"/>
      <c r="AA137" s="33"/>
      <c r="AB137" s="33"/>
      <c r="AC137" s="33"/>
      <c r="AD137" s="33"/>
      <c r="AE137" s="33"/>
      <c r="AF137" s="33"/>
      <c r="AG137" s="33"/>
      <c r="AH137" s="33"/>
    </row>
    <row r="138" spans="1:34" x14ac:dyDescent="0.2">
      <c r="A138" s="34" t="str">
        <f t="shared" si="18"/>
        <v/>
      </c>
      <c r="B138" s="35"/>
      <c r="C138" s="35"/>
      <c r="D138" s="35"/>
      <c r="E138" s="35"/>
      <c r="F138" s="36"/>
      <c r="G138" s="37" t="str">
        <f t="shared" si="14"/>
        <v/>
      </c>
      <c r="H138" s="38"/>
      <c r="I138" s="38"/>
      <c r="J138" s="38"/>
      <c r="K138" s="38"/>
      <c r="L138" s="38"/>
      <c r="M138" s="39"/>
      <c r="N138" s="220">
        <f t="shared" si="15"/>
        <v>0</v>
      </c>
      <c r="P138" s="31">
        <f t="shared" si="19"/>
        <v>0</v>
      </c>
      <c r="Q138" s="31">
        <f t="shared" si="16"/>
        <v>0</v>
      </c>
      <c r="R138" s="32">
        <f t="shared" si="20"/>
        <v>2</v>
      </c>
      <c r="S138" s="32" t="str">
        <f t="shared" si="17"/>
        <v/>
      </c>
      <c r="T138" s="32" t="str">
        <f t="shared" si="17"/>
        <v/>
      </c>
      <c r="U138" s="32" t="str">
        <f t="shared" si="17"/>
        <v/>
      </c>
      <c r="W138" s="33"/>
      <c r="X138" s="33"/>
      <c r="Y138" s="33"/>
      <c r="Z138" s="33"/>
      <c r="AA138" s="33"/>
      <c r="AB138" s="33"/>
      <c r="AC138" s="33"/>
      <c r="AD138" s="33"/>
      <c r="AE138" s="33"/>
      <c r="AF138" s="33"/>
      <c r="AG138" s="33"/>
      <c r="AH138" s="33"/>
    </row>
    <row r="139" spans="1:34" x14ac:dyDescent="0.2">
      <c r="A139" s="34" t="str">
        <f t="shared" si="18"/>
        <v/>
      </c>
      <c r="B139" s="35"/>
      <c r="C139" s="35"/>
      <c r="D139" s="35"/>
      <c r="E139" s="35"/>
      <c r="F139" s="36"/>
      <c r="G139" s="37" t="str">
        <f t="shared" si="14"/>
        <v/>
      </c>
      <c r="H139" s="38"/>
      <c r="I139" s="38"/>
      <c r="J139" s="38"/>
      <c r="K139" s="38"/>
      <c r="L139" s="38"/>
      <c r="M139" s="39"/>
      <c r="N139" s="220">
        <f t="shared" si="15"/>
        <v>0</v>
      </c>
      <c r="P139" s="31">
        <f t="shared" si="19"/>
        <v>0</v>
      </c>
      <c r="Q139" s="31">
        <f t="shared" si="16"/>
        <v>0</v>
      </c>
      <c r="R139" s="32">
        <f t="shared" si="20"/>
        <v>2</v>
      </c>
      <c r="S139" s="32" t="str">
        <f t="shared" si="17"/>
        <v/>
      </c>
      <c r="T139" s="32" t="str">
        <f t="shared" si="17"/>
        <v/>
      </c>
      <c r="U139" s="32" t="str">
        <f t="shared" si="17"/>
        <v/>
      </c>
      <c r="W139" s="33"/>
      <c r="X139" s="33"/>
      <c r="Y139" s="33"/>
      <c r="Z139" s="33"/>
      <c r="AA139" s="33"/>
      <c r="AB139" s="33"/>
      <c r="AC139" s="33"/>
      <c r="AD139" s="33"/>
      <c r="AE139" s="33"/>
      <c r="AF139" s="33"/>
      <c r="AG139" s="33"/>
      <c r="AH139" s="33"/>
    </row>
    <row r="140" spans="1:34" x14ac:dyDescent="0.2">
      <c r="A140" s="34" t="str">
        <f t="shared" si="18"/>
        <v/>
      </c>
      <c r="B140" s="35"/>
      <c r="C140" s="35"/>
      <c r="D140" s="35"/>
      <c r="E140" s="35"/>
      <c r="F140" s="36"/>
      <c r="G140" s="37" t="str">
        <f t="shared" si="14"/>
        <v/>
      </c>
      <c r="H140" s="38"/>
      <c r="I140" s="38"/>
      <c r="J140" s="38"/>
      <c r="K140" s="38"/>
      <c r="L140" s="38"/>
      <c r="M140" s="39"/>
      <c r="N140" s="220">
        <f t="shared" si="15"/>
        <v>0</v>
      </c>
      <c r="P140" s="31">
        <f t="shared" si="19"/>
        <v>0</v>
      </c>
      <c r="Q140" s="31">
        <f t="shared" si="16"/>
        <v>0</v>
      </c>
      <c r="R140" s="32">
        <f t="shared" si="20"/>
        <v>2</v>
      </c>
      <c r="S140" s="32" t="str">
        <f t="shared" si="17"/>
        <v/>
      </c>
      <c r="T140" s="32" t="str">
        <f t="shared" si="17"/>
        <v/>
      </c>
      <c r="U140" s="32" t="str">
        <f t="shared" si="17"/>
        <v/>
      </c>
      <c r="W140" s="33"/>
      <c r="X140" s="33"/>
      <c r="Y140" s="33"/>
      <c r="Z140" s="33"/>
      <c r="AA140" s="33"/>
      <c r="AB140" s="33"/>
      <c r="AC140" s="33"/>
      <c r="AD140" s="33"/>
      <c r="AE140" s="33"/>
      <c r="AF140" s="33"/>
      <c r="AG140" s="33"/>
      <c r="AH140" s="33"/>
    </row>
    <row r="141" spans="1:34" x14ac:dyDescent="0.2">
      <c r="A141" s="34" t="str">
        <f t="shared" si="18"/>
        <v/>
      </c>
      <c r="B141" s="35"/>
      <c r="C141" s="35"/>
      <c r="D141" s="35"/>
      <c r="E141" s="35"/>
      <c r="F141" s="36"/>
      <c r="G141" s="37" t="str">
        <f t="shared" si="14"/>
        <v/>
      </c>
      <c r="H141" s="38"/>
      <c r="I141" s="38"/>
      <c r="J141" s="38"/>
      <c r="K141" s="38"/>
      <c r="L141" s="38"/>
      <c r="M141" s="39"/>
      <c r="N141" s="220">
        <f t="shared" si="15"/>
        <v>0</v>
      </c>
      <c r="P141" s="31">
        <f t="shared" si="19"/>
        <v>0</v>
      </c>
      <c r="Q141" s="31">
        <f t="shared" si="16"/>
        <v>0</v>
      </c>
      <c r="R141" s="32">
        <f t="shared" si="20"/>
        <v>2</v>
      </c>
      <c r="S141" s="32" t="str">
        <f t="shared" si="17"/>
        <v/>
      </c>
      <c r="T141" s="32" t="str">
        <f t="shared" si="17"/>
        <v/>
      </c>
      <c r="U141" s="32" t="str">
        <f t="shared" si="17"/>
        <v/>
      </c>
      <c r="W141" s="33"/>
      <c r="X141" s="33"/>
      <c r="Y141" s="33"/>
      <c r="Z141" s="33"/>
      <c r="AA141" s="33"/>
      <c r="AB141" s="33"/>
      <c r="AC141" s="33"/>
      <c r="AD141" s="33"/>
      <c r="AE141" s="33"/>
      <c r="AF141" s="33"/>
      <c r="AG141" s="33"/>
      <c r="AH141" s="33"/>
    </row>
    <row r="142" spans="1:34" x14ac:dyDescent="0.2">
      <c r="A142" s="34" t="str">
        <f t="shared" si="18"/>
        <v/>
      </c>
      <c r="B142" s="35"/>
      <c r="C142" s="35"/>
      <c r="D142" s="35"/>
      <c r="E142" s="35"/>
      <c r="F142" s="36"/>
      <c r="G142" s="37" t="str">
        <f t="shared" si="14"/>
        <v/>
      </c>
      <c r="H142" s="38"/>
      <c r="I142" s="38"/>
      <c r="J142" s="38"/>
      <c r="K142" s="38"/>
      <c r="L142" s="38"/>
      <c r="M142" s="39"/>
      <c r="N142" s="220">
        <f t="shared" si="15"/>
        <v>0</v>
      </c>
      <c r="P142" s="31">
        <f t="shared" si="19"/>
        <v>0</v>
      </c>
      <c r="Q142" s="31">
        <f t="shared" si="16"/>
        <v>0</v>
      </c>
      <c r="R142" s="32">
        <f t="shared" si="20"/>
        <v>2</v>
      </c>
      <c r="S142" s="32" t="str">
        <f t="shared" si="17"/>
        <v/>
      </c>
      <c r="T142" s="32" t="str">
        <f t="shared" si="17"/>
        <v/>
      </c>
      <c r="U142" s="32" t="str">
        <f t="shared" si="17"/>
        <v/>
      </c>
      <c r="W142" s="33"/>
      <c r="X142" s="33"/>
      <c r="Y142" s="33"/>
      <c r="Z142" s="33"/>
      <c r="AA142" s="33"/>
      <c r="AB142" s="33"/>
      <c r="AC142" s="33"/>
      <c r="AD142" s="33"/>
      <c r="AE142" s="33"/>
      <c r="AF142" s="33"/>
      <c r="AG142" s="33"/>
      <c r="AH142" s="33"/>
    </row>
    <row r="143" spans="1:34" x14ac:dyDescent="0.2">
      <c r="A143" s="34" t="str">
        <f t="shared" si="18"/>
        <v/>
      </c>
      <c r="B143" s="35"/>
      <c r="C143" s="35"/>
      <c r="D143" s="35"/>
      <c r="E143" s="35"/>
      <c r="F143" s="36"/>
      <c r="G143" s="37" t="str">
        <f t="shared" si="14"/>
        <v/>
      </c>
      <c r="H143" s="38"/>
      <c r="I143" s="38"/>
      <c r="J143" s="38"/>
      <c r="K143" s="38"/>
      <c r="L143" s="38"/>
      <c r="M143" s="39"/>
      <c r="N143" s="220">
        <f t="shared" si="15"/>
        <v>0</v>
      </c>
      <c r="P143" s="31">
        <f t="shared" si="19"/>
        <v>0</v>
      </c>
      <c r="Q143" s="31">
        <f t="shared" si="16"/>
        <v>0</v>
      </c>
      <c r="R143" s="32">
        <f t="shared" si="20"/>
        <v>2</v>
      </c>
      <c r="S143" s="32" t="str">
        <f t="shared" si="17"/>
        <v/>
      </c>
      <c r="T143" s="32" t="str">
        <f t="shared" si="17"/>
        <v/>
      </c>
      <c r="U143" s="32" t="str">
        <f t="shared" si="17"/>
        <v/>
      </c>
      <c r="W143" s="33"/>
      <c r="X143" s="33"/>
      <c r="Y143" s="33"/>
      <c r="Z143" s="33"/>
      <c r="AA143" s="33"/>
      <c r="AB143" s="33"/>
      <c r="AC143" s="33"/>
      <c r="AD143" s="33"/>
      <c r="AE143" s="33"/>
      <c r="AF143" s="33"/>
      <c r="AG143" s="33"/>
      <c r="AH143" s="33"/>
    </row>
    <row r="144" spans="1:34" x14ac:dyDescent="0.2">
      <c r="A144" s="34" t="str">
        <f t="shared" si="18"/>
        <v/>
      </c>
      <c r="B144" s="35"/>
      <c r="C144" s="35"/>
      <c r="D144" s="35"/>
      <c r="E144" s="35"/>
      <c r="F144" s="36"/>
      <c r="G144" s="37" t="str">
        <f t="shared" si="14"/>
        <v/>
      </c>
      <c r="H144" s="38"/>
      <c r="I144" s="38"/>
      <c r="J144" s="38"/>
      <c r="K144" s="38"/>
      <c r="L144" s="38"/>
      <c r="M144" s="39"/>
      <c r="N144" s="220">
        <f t="shared" si="15"/>
        <v>0</v>
      </c>
      <c r="P144" s="31">
        <f t="shared" si="19"/>
        <v>0</v>
      </c>
      <c r="Q144" s="31">
        <f t="shared" si="16"/>
        <v>0</v>
      </c>
      <c r="R144" s="32">
        <f t="shared" si="20"/>
        <v>2</v>
      </c>
      <c r="S144" s="32" t="str">
        <f t="shared" si="17"/>
        <v/>
      </c>
      <c r="T144" s="32" t="str">
        <f t="shared" si="17"/>
        <v/>
      </c>
      <c r="U144" s="32" t="str">
        <f t="shared" si="17"/>
        <v/>
      </c>
      <c r="W144" s="33"/>
      <c r="X144" s="33"/>
      <c r="Y144" s="33"/>
      <c r="Z144" s="33"/>
      <c r="AA144" s="33"/>
      <c r="AB144" s="33"/>
      <c r="AC144" s="33"/>
      <c r="AD144" s="33"/>
      <c r="AE144" s="33"/>
      <c r="AF144" s="33"/>
      <c r="AG144" s="33"/>
      <c r="AH144" s="33"/>
    </row>
    <row r="145" spans="1:34" x14ac:dyDescent="0.2">
      <c r="A145" s="34" t="str">
        <f t="shared" si="18"/>
        <v/>
      </c>
      <c r="B145" s="35"/>
      <c r="C145" s="35"/>
      <c r="D145" s="35"/>
      <c r="E145" s="35"/>
      <c r="F145" s="36"/>
      <c r="G145" s="37" t="str">
        <f t="shared" si="14"/>
        <v/>
      </c>
      <c r="H145" s="38"/>
      <c r="I145" s="38"/>
      <c r="J145" s="38"/>
      <c r="K145" s="38"/>
      <c r="L145" s="38"/>
      <c r="M145" s="39"/>
      <c r="N145" s="220">
        <f t="shared" si="15"/>
        <v>0</v>
      </c>
      <c r="P145" s="31">
        <f t="shared" si="19"/>
        <v>0</v>
      </c>
      <c r="Q145" s="31">
        <f t="shared" si="16"/>
        <v>0</v>
      </c>
      <c r="R145" s="32">
        <f t="shared" si="20"/>
        <v>2</v>
      </c>
      <c r="S145" s="32" t="str">
        <f t="shared" si="17"/>
        <v/>
      </c>
      <c r="T145" s="32" t="str">
        <f t="shared" si="17"/>
        <v/>
      </c>
      <c r="U145" s="32" t="str">
        <f t="shared" si="17"/>
        <v/>
      </c>
      <c r="W145" s="33"/>
      <c r="X145" s="33"/>
      <c r="Y145" s="33"/>
      <c r="Z145" s="33"/>
      <c r="AA145" s="33"/>
      <c r="AB145" s="33"/>
      <c r="AC145" s="33"/>
      <c r="AD145" s="33"/>
      <c r="AE145" s="33"/>
      <c r="AF145" s="33"/>
      <c r="AG145" s="33"/>
      <c r="AH145" s="33"/>
    </row>
    <row r="146" spans="1:34" x14ac:dyDescent="0.2">
      <c r="A146" s="34" t="str">
        <f t="shared" si="18"/>
        <v/>
      </c>
      <c r="B146" s="35"/>
      <c r="C146" s="35"/>
      <c r="D146" s="35"/>
      <c r="E146" s="35"/>
      <c r="F146" s="36"/>
      <c r="G146" s="37" t="str">
        <f t="shared" si="14"/>
        <v/>
      </c>
      <c r="H146" s="38"/>
      <c r="I146" s="38"/>
      <c r="J146" s="38"/>
      <c r="K146" s="38"/>
      <c r="L146" s="38"/>
      <c r="M146" s="39"/>
      <c r="N146" s="220">
        <f t="shared" si="15"/>
        <v>0</v>
      </c>
      <c r="P146" s="31">
        <f t="shared" si="19"/>
        <v>0</v>
      </c>
      <c r="Q146" s="31">
        <f t="shared" si="16"/>
        <v>0</v>
      </c>
      <c r="R146" s="32">
        <f t="shared" si="20"/>
        <v>2</v>
      </c>
      <c r="S146" s="32" t="str">
        <f t="shared" si="17"/>
        <v/>
      </c>
      <c r="T146" s="32" t="str">
        <f t="shared" si="17"/>
        <v/>
      </c>
      <c r="U146" s="32" t="str">
        <f t="shared" si="17"/>
        <v/>
      </c>
      <c r="W146" s="33"/>
      <c r="X146" s="33"/>
      <c r="Y146" s="33"/>
      <c r="Z146" s="33"/>
      <c r="AA146" s="33"/>
      <c r="AB146" s="33"/>
      <c r="AC146" s="33"/>
      <c r="AD146" s="33"/>
      <c r="AE146" s="33"/>
      <c r="AF146" s="33"/>
      <c r="AG146" s="33"/>
      <c r="AH146" s="33"/>
    </row>
    <row r="147" spans="1:34" x14ac:dyDescent="0.2">
      <c r="A147" s="34" t="str">
        <f t="shared" si="18"/>
        <v/>
      </c>
      <c r="B147" s="35"/>
      <c r="C147" s="35"/>
      <c r="D147" s="35"/>
      <c r="E147" s="35"/>
      <c r="F147" s="36"/>
      <c r="G147" s="37" t="str">
        <f t="shared" si="14"/>
        <v/>
      </c>
      <c r="H147" s="38"/>
      <c r="I147" s="38"/>
      <c r="J147" s="38"/>
      <c r="K147" s="38"/>
      <c r="L147" s="38"/>
      <c r="M147" s="39"/>
      <c r="N147" s="220">
        <f t="shared" si="15"/>
        <v>0</v>
      </c>
      <c r="P147" s="31">
        <f t="shared" si="19"/>
        <v>0</v>
      </c>
      <c r="Q147" s="31">
        <f t="shared" si="16"/>
        <v>0</v>
      </c>
      <c r="R147" s="32">
        <f t="shared" si="20"/>
        <v>2</v>
      </c>
      <c r="S147" s="32" t="str">
        <f t="shared" si="17"/>
        <v/>
      </c>
      <c r="T147" s="32" t="str">
        <f t="shared" si="17"/>
        <v/>
      </c>
      <c r="U147" s="32" t="str">
        <f t="shared" si="17"/>
        <v/>
      </c>
      <c r="W147" s="33"/>
      <c r="X147" s="33"/>
      <c r="Y147" s="33"/>
      <c r="Z147" s="33"/>
      <c r="AA147" s="33"/>
      <c r="AB147" s="33"/>
      <c r="AC147" s="33"/>
      <c r="AD147" s="33"/>
      <c r="AE147" s="33"/>
      <c r="AF147" s="33"/>
      <c r="AG147" s="33"/>
      <c r="AH147" s="33"/>
    </row>
    <row r="148" spans="1:34" x14ac:dyDescent="0.2">
      <c r="A148" s="34" t="str">
        <f t="shared" si="18"/>
        <v/>
      </c>
      <c r="B148" s="35"/>
      <c r="C148" s="35"/>
      <c r="D148" s="35"/>
      <c r="E148" s="35"/>
      <c r="F148" s="36"/>
      <c r="G148" s="37" t="str">
        <f t="shared" si="14"/>
        <v/>
      </c>
      <c r="H148" s="38"/>
      <c r="I148" s="38"/>
      <c r="J148" s="38"/>
      <c r="K148" s="38"/>
      <c r="L148" s="38"/>
      <c r="M148" s="39"/>
      <c r="N148" s="220">
        <f t="shared" si="15"/>
        <v>0</v>
      </c>
      <c r="P148" s="31">
        <f t="shared" si="19"/>
        <v>0</v>
      </c>
      <c r="Q148" s="31">
        <f t="shared" si="16"/>
        <v>0</v>
      </c>
      <c r="R148" s="32">
        <f t="shared" si="20"/>
        <v>2</v>
      </c>
      <c r="S148" s="32" t="str">
        <f t="shared" si="17"/>
        <v/>
      </c>
      <c r="T148" s="32" t="str">
        <f t="shared" si="17"/>
        <v/>
      </c>
      <c r="U148" s="32" t="str">
        <f t="shared" si="17"/>
        <v/>
      </c>
      <c r="W148" s="33"/>
      <c r="X148" s="33"/>
      <c r="Y148" s="33"/>
      <c r="Z148" s="33"/>
      <c r="AA148" s="33"/>
      <c r="AB148" s="33"/>
      <c r="AC148" s="33"/>
      <c r="AD148" s="33"/>
      <c r="AE148" s="33"/>
      <c r="AF148" s="33"/>
      <c r="AG148" s="33"/>
      <c r="AH148" s="33"/>
    </row>
    <row r="149" spans="1:34" x14ac:dyDescent="0.2">
      <c r="A149" s="34" t="str">
        <f t="shared" si="18"/>
        <v/>
      </c>
      <c r="B149" s="35"/>
      <c r="C149" s="35"/>
      <c r="D149" s="35"/>
      <c r="E149" s="35"/>
      <c r="F149" s="36"/>
      <c r="G149" s="37" t="str">
        <f t="shared" si="14"/>
        <v/>
      </c>
      <c r="H149" s="38"/>
      <c r="I149" s="38"/>
      <c r="J149" s="38"/>
      <c r="K149" s="38"/>
      <c r="L149" s="38"/>
      <c r="M149" s="39"/>
      <c r="N149" s="220">
        <f t="shared" si="15"/>
        <v>0</v>
      </c>
      <c r="P149" s="31">
        <f t="shared" si="19"/>
        <v>0</v>
      </c>
      <c r="Q149" s="31">
        <f t="shared" si="16"/>
        <v>0</v>
      </c>
      <c r="R149" s="32">
        <f t="shared" si="20"/>
        <v>2</v>
      </c>
      <c r="S149" s="32" t="str">
        <f t="shared" si="17"/>
        <v/>
      </c>
      <c r="T149" s="32" t="str">
        <f t="shared" si="17"/>
        <v/>
      </c>
      <c r="U149" s="32" t="str">
        <f t="shared" si="17"/>
        <v/>
      </c>
      <c r="W149" s="33"/>
      <c r="X149" s="33"/>
      <c r="Y149" s="33"/>
      <c r="Z149" s="33"/>
      <c r="AA149" s="33"/>
      <c r="AB149" s="33"/>
      <c r="AC149" s="33"/>
      <c r="AD149" s="33"/>
      <c r="AE149" s="33"/>
      <c r="AF149" s="33"/>
      <c r="AG149" s="33"/>
      <c r="AH149" s="33"/>
    </row>
    <row r="150" spans="1:34" x14ac:dyDescent="0.2">
      <c r="A150" s="34" t="str">
        <f t="shared" si="18"/>
        <v/>
      </c>
      <c r="B150" s="35"/>
      <c r="C150" s="35"/>
      <c r="D150" s="35"/>
      <c r="E150" s="35"/>
      <c r="F150" s="36"/>
      <c r="G150" s="37" t="str">
        <f t="shared" si="14"/>
        <v/>
      </c>
      <c r="H150" s="38"/>
      <c r="I150" s="38"/>
      <c r="J150" s="38"/>
      <c r="K150" s="38"/>
      <c r="L150" s="38"/>
      <c r="M150" s="39"/>
      <c r="N150" s="220">
        <f t="shared" si="15"/>
        <v>0</v>
      </c>
      <c r="P150" s="31">
        <f t="shared" si="19"/>
        <v>0</v>
      </c>
      <c r="Q150" s="31">
        <f t="shared" si="16"/>
        <v>0</v>
      </c>
      <c r="R150" s="32">
        <f t="shared" si="20"/>
        <v>2</v>
      </c>
      <c r="S150" s="32" t="str">
        <f t="shared" si="17"/>
        <v/>
      </c>
      <c r="T150" s="32" t="str">
        <f t="shared" si="17"/>
        <v/>
      </c>
      <c r="U150" s="32" t="str">
        <f t="shared" si="17"/>
        <v/>
      </c>
      <c r="W150" s="33"/>
      <c r="X150" s="33"/>
      <c r="Y150" s="33"/>
      <c r="Z150" s="33"/>
      <c r="AA150" s="33"/>
      <c r="AB150" s="33"/>
      <c r="AC150" s="33"/>
      <c r="AD150" s="33"/>
      <c r="AE150" s="33"/>
      <c r="AF150" s="33"/>
      <c r="AG150" s="33"/>
      <c r="AH150" s="33"/>
    </row>
    <row r="151" spans="1:34" x14ac:dyDescent="0.2">
      <c r="A151" s="34" t="str">
        <f t="shared" si="18"/>
        <v/>
      </c>
      <c r="B151" s="35"/>
      <c r="C151" s="35"/>
      <c r="D151" s="35"/>
      <c r="E151" s="35"/>
      <c r="F151" s="36"/>
      <c r="G151" s="37" t="str">
        <f t="shared" si="14"/>
        <v/>
      </c>
      <c r="H151" s="38"/>
      <c r="I151" s="38"/>
      <c r="J151" s="38"/>
      <c r="K151" s="38"/>
      <c r="L151" s="38"/>
      <c r="M151" s="39"/>
      <c r="N151" s="220">
        <f t="shared" si="15"/>
        <v>0</v>
      </c>
      <c r="P151" s="31">
        <f t="shared" si="19"/>
        <v>0</v>
      </c>
      <c r="Q151" s="31">
        <f t="shared" si="16"/>
        <v>0</v>
      </c>
      <c r="R151" s="32">
        <f t="shared" si="20"/>
        <v>2</v>
      </c>
      <c r="S151" s="32" t="str">
        <f t="shared" si="17"/>
        <v/>
      </c>
      <c r="T151" s="32" t="str">
        <f t="shared" si="17"/>
        <v/>
      </c>
      <c r="U151" s="32" t="str">
        <f t="shared" si="17"/>
        <v/>
      </c>
      <c r="W151" s="33"/>
      <c r="X151" s="33"/>
      <c r="Y151" s="33"/>
      <c r="Z151" s="33"/>
      <c r="AA151" s="33"/>
      <c r="AB151" s="33"/>
      <c r="AC151" s="33"/>
      <c r="AD151" s="33"/>
      <c r="AE151" s="33"/>
      <c r="AF151" s="33"/>
      <c r="AG151" s="33"/>
      <c r="AH151" s="33"/>
    </row>
    <row r="152" spans="1:34" x14ac:dyDescent="0.2">
      <c r="A152" s="34" t="str">
        <f t="shared" si="18"/>
        <v/>
      </c>
      <c r="B152" s="35"/>
      <c r="C152" s="35"/>
      <c r="D152" s="35"/>
      <c r="E152" s="35"/>
      <c r="F152" s="36"/>
      <c r="G152" s="37" t="str">
        <f t="shared" si="14"/>
        <v/>
      </c>
      <c r="H152" s="38"/>
      <c r="I152" s="38"/>
      <c r="J152" s="38"/>
      <c r="K152" s="38"/>
      <c r="L152" s="38"/>
      <c r="M152" s="39"/>
      <c r="N152" s="220">
        <f t="shared" si="15"/>
        <v>0</v>
      </c>
      <c r="P152" s="31">
        <f t="shared" si="19"/>
        <v>0</v>
      </c>
      <c r="Q152" s="31">
        <f t="shared" si="16"/>
        <v>0</v>
      </c>
      <c r="R152" s="32">
        <f t="shared" si="20"/>
        <v>2</v>
      </c>
      <c r="S152" s="32" t="str">
        <f t="shared" si="17"/>
        <v/>
      </c>
      <c r="T152" s="32" t="str">
        <f t="shared" si="17"/>
        <v/>
      </c>
      <c r="U152" s="32" t="str">
        <f t="shared" si="17"/>
        <v/>
      </c>
      <c r="W152" s="33"/>
      <c r="X152" s="33"/>
      <c r="Y152" s="33"/>
      <c r="Z152" s="33"/>
      <c r="AA152" s="33"/>
      <c r="AB152" s="33"/>
      <c r="AC152" s="33"/>
      <c r="AD152" s="33"/>
      <c r="AE152" s="33"/>
      <c r="AF152" s="33"/>
      <c r="AG152" s="33"/>
      <c r="AH152" s="33"/>
    </row>
    <row r="153" spans="1:34" x14ac:dyDescent="0.2">
      <c r="A153" s="34" t="str">
        <f t="shared" si="18"/>
        <v/>
      </c>
      <c r="B153" s="35"/>
      <c r="C153" s="35"/>
      <c r="D153" s="35"/>
      <c r="E153" s="35"/>
      <c r="F153" s="36"/>
      <c r="G153" s="37" t="str">
        <f t="shared" si="14"/>
        <v/>
      </c>
      <c r="H153" s="38"/>
      <c r="I153" s="38"/>
      <c r="J153" s="38"/>
      <c r="K153" s="38"/>
      <c r="L153" s="38"/>
      <c r="M153" s="39"/>
      <c r="N153" s="220">
        <f t="shared" si="15"/>
        <v>0</v>
      </c>
      <c r="P153" s="31">
        <f t="shared" si="19"/>
        <v>0</v>
      </c>
      <c r="Q153" s="31">
        <f t="shared" si="16"/>
        <v>0</v>
      </c>
      <c r="R153" s="32">
        <f t="shared" si="20"/>
        <v>2</v>
      </c>
      <c r="S153" s="32" t="str">
        <f t="shared" si="17"/>
        <v/>
      </c>
      <c r="T153" s="32" t="str">
        <f t="shared" si="17"/>
        <v/>
      </c>
      <c r="U153" s="32" t="str">
        <f t="shared" si="17"/>
        <v/>
      </c>
      <c r="W153" s="33"/>
      <c r="X153" s="33"/>
      <c r="Y153" s="33"/>
      <c r="Z153" s="33"/>
      <c r="AA153" s="33"/>
      <c r="AB153" s="33"/>
      <c r="AC153" s="33"/>
      <c r="AD153" s="33"/>
      <c r="AE153" s="33"/>
      <c r="AF153" s="33"/>
      <c r="AG153" s="33"/>
      <c r="AH153" s="33"/>
    </row>
    <row r="154" spans="1:34" x14ac:dyDescent="0.2">
      <c r="A154" s="34" t="str">
        <f t="shared" si="18"/>
        <v/>
      </c>
      <c r="B154" s="35"/>
      <c r="C154" s="35"/>
      <c r="D154" s="35"/>
      <c r="E154" s="35"/>
      <c r="F154" s="36"/>
      <c r="G154" s="37" t="str">
        <f t="shared" si="14"/>
        <v/>
      </c>
      <c r="H154" s="38"/>
      <c r="I154" s="38"/>
      <c r="J154" s="38"/>
      <c r="K154" s="38"/>
      <c r="L154" s="38"/>
      <c r="M154" s="39"/>
      <c r="N154" s="220">
        <f t="shared" si="15"/>
        <v>0</v>
      </c>
      <c r="P154" s="31">
        <f t="shared" si="19"/>
        <v>0</v>
      </c>
      <c r="Q154" s="31">
        <f t="shared" si="16"/>
        <v>0</v>
      </c>
      <c r="R154" s="32">
        <f t="shared" si="20"/>
        <v>2</v>
      </c>
      <c r="S154" s="32" t="str">
        <f t="shared" si="17"/>
        <v/>
      </c>
      <c r="T154" s="32" t="str">
        <f t="shared" si="17"/>
        <v/>
      </c>
      <c r="U154" s="32" t="str">
        <f t="shared" si="17"/>
        <v/>
      </c>
      <c r="W154" s="33"/>
      <c r="X154" s="33"/>
      <c r="Y154" s="33"/>
      <c r="Z154" s="33"/>
      <c r="AA154" s="33"/>
      <c r="AB154" s="33"/>
      <c r="AC154" s="33"/>
      <c r="AD154" s="33"/>
      <c r="AE154" s="33"/>
      <c r="AF154" s="33"/>
      <c r="AG154" s="33"/>
      <c r="AH154" s="33"/>
    </row>
    <row r="155" spans="1:34" x14ac:dyDescent="0.2">
      <c r="A155" s="34" t="str">
        <f t="shared" si="18"/>
        <v/>
      </c>
      <c r="B155" s="35"/>
      <c r="C155" s="35"/>
      <c r="D155" s="35"/>
      <c r="E155" s="35"/>
      <c r="F155" s="36"/>
      <c r="G155" s="37" t="str">
        <f t="shared" si="14"/>
        <v/>
      </c>
      <c r="H155" s="38"/>
      <c r="I155" s="38"/>
      <c r="J155" s="38"/>
      <c r="K155" s="38"/>
      <c r="L155" s="38"/>
      <c r="M155" s="39"/>
      <c r="N155" s="220">
        <f t="shared" si="15"/>
        <v>0</v>
      </c>
      <c r="P155" s="31">
        <f t="shared" si="19"/>
        <v>0</v>
      </c>
      <c r="Q155" s="31">
        <f t="shared" si="16"/>
        <v>0</v>
      </c>
      <c r="R155" s="32">
        <f t="shared" si="20"/>
        <v>2</v>
      </c>
      <c r="S155" s="32" t="str">
        <f t="shared" si="17"/>
        <v/>
      </c>
      <c r="T155" s="32" t="str">
        <f t="shared" si="17"/>
        <v/>
      </c>
      <c r="U155" s="32" t="str">
        <f t="shared" si="17"/>
        <v/>
      </c>
      <c r="W155" s="33"/>
      <c r="X155" s="33"/>
      <c r="Y155" s="33"/>
      <c r="Z155" s="33"/>
      <c r="AA155" s="33"/>
      <c r="AB155" s="33"/>
      <c r="AC155" s="33"/>
      <c r="AD155" s="33"/>
      <c r="AE155" s="33"/>
      <c r="AF155" s="33"/>
      <c r="AG155" s="33"/>
      <c r="AH155" s="33"/>
    </row>
    <row r="156" spans="1:34" x14ac:dyDescent="0.2">
      <c r="A156" s="34" t="str">
        <f t="shared" ref="A156:A187" si="21">IF(OR(J156="",AND(G156&lt;&gt;"",G156&lt;=S156,G156&gt;=T156,OR(U156&lt;&gt;1,D156="女"))),"","参加クラスエラー")</f>
        <v/>
      </c>
      <c r="B156" s="35"/>
      <c r="C156" s="35"/>
      <c r="D156" s="35"/>
      <c r="E156" s="35"/>
      <c r="F156" s="36"/>
      <c r="G156" s="37" t="str">
        <f t="shared" si="14"/>
        <v/>
      </c>
      <c r="H156" s="38"/>
      <c r="I156" s="38"/>
      <c r="J156" s="38"/>
      <c r="K156" s="38"/>
      <c r="L156" s="38"/>
      <c r="M156" s="39"/>
      <c r="N156" s="220">
        <f t="shared" si="15"/>
        <v>0</v>
      </c>
      <c r="P156" s="31">
        <f t="shared" ref="P156:P187" si="22">IF(J156="",0,VLOOKUP(J156,$Y$30:$AB$43,R156,FALSE))</f>
        <v>0</v>
      </c>
      <c r="Q156" s="31">
        <f t="shared" si="16"/>
        <v>0</v>
      </c>
      <c r="R156" s="32">
        <f t="shared" ref="R156:R187" si="23">IF(G156&lt;=18,4,IF(E156=$E$220,3,2))</f>
        <v>2</v>
      </c>
      <c r="S156" s="32" t="str">
        <f t="shared" si="17"/>
        <v/>
      </c>
      <c r="T156" s="32" t="str">
        <f t="shared" si="17"/>
        <v/>
      </c>
      <c r="U156" s="32" t="str">
        <f t="shared" si="17"/>
        <v/>
      </c>
      <c r="W156" s="33"/>
      <c r="X156" s="33"/>
      <c r="Y156" s="33"/>
      <c r="Z156" s="33"/>
      <c r="AA156" s="33"/>
      <c r="AB156" s="33"/>
      <c r="AC156" s="33"/>
      <c r="AD156" s="33"/>
      <c r="AE156" s="33"/>
      <c r="AF156" s="33"/>
      <c r="AG156" s="33"/>
      <c r="AH156" s="33"/>
    </row>
    <row r="157" spans="1:34" x14ac:dyDescent="0.2">
      <c r="A157" s="34" t="str">
        <f t="shared" si="21"/>
        <v/>
      </c>
      <c r="B157" s="35"/>
      <c r="C157" s="35"/>
      <c r="D157" s="35"/>
      <c r="E157" s="35"/>
      <c r="F157" s="36"/>
      <c r="G157" s="37" t="str">
        <f t="shared" ref="G157:G208" si="24">IF(F157="","",ROUNDDOWN((20190401-(YEAR(F157)*10000+MONTH(F157)*100+DAY(F157)))/10000,0))</f>
        <v/>
      </c>
      <c r="H157" s="38"/>
      <c r="I157" s="38"/>
      <c r="J157" s="38"/>
      <c r="K157" s="38"/>
      <c r="L157" s="38"/>
      <c r="M157" s="39"/>
      <c r="N157" s="220">
        <f t="shared" ref="N157:N208" si="25">SUM(P157:Q157)</f>
        <v>0</v>
      </c>
      <c r="P157" s="31">
        <f t="shared" si="22"/>
        <v>0</v>
      </c>
      <c r="Q157" s="31">
        <f t="shared" ref="Q157:Q208" si="26">IF(OR(J157="",H157&lt;&gt;""),0,300)</f>
        <v>0</v>
      </c>
      <c r="R157" s="32">
        <f t="shared" si="23"/>
        <v>2</v>
      </c>
      <c r="S157" s="32" t="str">
        <f t="shared" ref="S157:U208" si="27">IFERROR(VLOOKUP($J157,$Y$30:$AF$43,S$25,FALSE),"")</f>
        <v/>
      </c>
      <c r="T157" s="32" t="str">
        <f t="shared" si="27"/>
        <v/>
      </c>
      <c r="U157" s="32" t="str">
        <f t="shared" si="27"/>
        <v/>
      </c>
      <c r="W157" s="33"/>
      <c r="X157" s="33"/>
      <c r="Y157" s="33"/>
      <c r="Z157" s="33"/>
      <c r="AA157" s="33"/>
      <c r="AB157" s="33"/>
      <c r="AC157" s="33"/>
      <c r="AD157" s="33"/>
      <c r="AE157" s="33"/>
      <c r="AF157" s="33"/>
      <c r="AG157" s="33"/>
      <c r="AH157" s="33"/>
    </row>
    <row r="158" spans="1:34" x14ac:dyDescent="0.2">
      <c r="A158" s="34" t="str">
        <f t="shared" si="21"/>
        <v/>
      </c>
      <c r="B158" s="35"/>
      <c r="C158" s="35"/>
      <c r="D158" s="35"/>
      <c r="E158" s="35"/>
      <c r="F158" s="36"/>
      <c r="G158" s="37" t="str">
        <f t="shared" si="24"/>
        <v/>
      </c>
      <c r="H158" s="38"/>
      <c r="I158" s="38"/>
      <c r="J158" s="38"/>
      <c r="K158" s="38"/>
      <c r="L158" s="38"/>
      <c r="M158" s="39"/>
      <c r="N158" s="220">
        <f t="shared" si="25"/>
        <v>0</v>
      </c>
      <c r="P158" s="31">
        <f t="shared" si="22"/>
        <v>0</v>
      </c>
      <c r="Q158" s="31">
        <f t="shared" si="26"/>
        <v>0</v>
      </c>
      <c r="R158" s="32">
        <f t="shared" si="23"/>
        <v>2</v>
      </c>
      <c r="S158" s="32" t="str">
        <f t="shared" si="27"/>
        <v/>
      </c>
      <c r="T158" s="32" t="str">
        <f t="shared" si="27"/>
        <v/>
      </c>
      <c r="U158" s="32" t="str">
        <f t="shared" si="27"/>
        <v/>
      </c>
      <c r="W158" s="33"/>
      <c r="X158" s="33"/>
      <c r="Y158" s="33"/>
      <c r="Z158" s="33"/>
      <c r="AA158" s="33"/>
      <c r="AB158" s="33"/>
      <c r="AC158" s="33"/>
      <c r="AD158" s="33"/>
      <c r="AE158" s="33"/>
      <c r="AF158" s="33"/>
      <c r="AG158" s="33"/>
      <c r="AH158" s="33"/>
    </row>
    <row r="159" spans="1:34" x14ac:dyDescent="0.2">
      <c r="A159" s="34" t="str">
        <f t="shared" si="21"/>
        <v/>
      </c>
      <c r="B159" s="35"/>
      <c r="C159" s="35"/>
      <c r="D159" s="35"/>
      <c r="E159" s="35"/>
      <c r="F159" s="36"/>
      <c r="G159" s="37" t="str">
        <f t="shared" si="24"/>
        <v/>
      </c>
      <c r="H159" s="38"/>
      <c r="I159" s="38"/>
      <c r="J159" s="38"/>
      <c r="K159" s="38"/>
      <c r="L159" s="38"/>
      <c r="M159" s="39"/>
      <c r="N159" s="220">
        <f t="shared" si="25"/>
        <v>0</v>
      </c>
      <c r="P159" s="31">
        <f t="shared" si="22"/>
        <v>0</v>
      </c>
      <c r="Q159" s="31">
        <f t="shared" si="26"/>
        <v>0</v>
      </c>
      <c r="R159" s="32">
        <f t="shared" si="23"/>
        <v>2</v>
      </c>
      <c r="S159" s="32" t="str">
        <f t="shared" si="27"/>
        <v/>
      </c>
      <c r="T159" s="32" t="str">
        <f t="shared" si="27"/>
        <v/>
      </c>
      <c r="U159" s="32" t="str">
        <f t="shared" si="27"/>
        <v/>
      </c>
      <c r="W159" s="33"/>
      <c r="X159" s="33"/>
      <c r="Y159" s="33"/>
      <c r="Z159" s="33"/>
      <c r="AA159" s="33"/>
      <c r="AB159" s="33"/>
      <c r="AC159" s="33"/>
      <c r="AD159" s="33"/>
      <c r="AE159" s="33"/>
      <c r="AF159" s="33"/>
      <c r="AG159" s="33"/>
      <c r="AH159" s="33"/>
    </row>
    <row r="160" spans="1:34" x14ac:dyDescent="0.2">
      <c r="A160" s="34" t="str">
        <f t="shared" si="21"/>
        <v/>
      </c>
      <c r="B160" s="35"/>
      <c r="C160" s="35"/>
      <c r="D160" s="35"/>
      <c r="E160" s="35"/>
      <c r="F160" s="36"/>
      <c r="G160" s="37" t="str">
        <f t="shared" si="24"/>
        <v/>
      </c>
      <c r="H160" s="38"/>
      <c r="I160" s="38"/>
      <c r="J160" s="38"/>
      <c r="K160" s="38"/>
      <c r="L160" s="38"/>
      <c r="M160" s="39"/>
      <c r="N160" s="220">
        <f t="shared" si="25"/>
        <v>0</v>
      </c>
      <c r="P160" s="31">
        <f t="shared" si="22"/>
        <v>0</v>
      </c>
      <c r="Q160" s="31">
        <f t="shared" si="26"/>
        <v>0</v>
      </c>
      <c r="R160" s="32">
        <f t="shared" si="23"/>
        <v>2</v>
      </c>
      <c r="S160" s="32" t="str">
        <f t="shared" si="27"/>
        <v/>
      </c>
      <c r="T160" s="32" t="str">
        <f t="shared" si="27"/>
        <v/>
      </c>
      <c r="U160" s="32" t="str">
        <f t="shared" si="27"/>
        <v/>
      </c>
      <c r="W160" s="33"/>
      <c r="X160" s="33"/>
      <c r="Y160" s="33"/>
      <c r="Z160" s="33"/>
      <c r="AA160" s="33"/>
      <c r="AB160" s="33"/>
      <c r="AC160" s="33"/>
      <c r="AD160" s="33"/>
      <c r="AE160" s="33"/>
      <c r="AF160" s="33"/>
      <c r="AG160" s="33"/>
      <c r="AH160" s="33"/>
    </row>
    <row r="161" spans="1:34" x14ac:dyDescent="0.2">
      <c r="A161" s="34" t="str">
        <f t="shared" si="21"/>
        <v/>
      </c>
      <c r="B161" s="35"/>
      <c r="C161" s="35"/>
      <c r="D161" s="35"/>
      <c r="E161" s="35"/>
      <c r="F161" s="36"/>
      <c r="G161" s="37" t="str">
        <f t="shared" si="24"/>
        <v/>
      </c>
      <c r="H161" s="38"/>
      <c r="I161" s="38"/>
      <c r="J161" s="38"/>
      <c r="K161" s="38"/>
      <c r="L161" s="38"/>
      <c r="M161" s="39"/>
      <c r="N161" s="220">
        <f t="shared" si="25"/>
        <v>0</v>
      </c>
      <c r="P161" s="31">
        <f t="shared" si="22"/>
        <v>0</v>
      </c>
      <c r="Q161" s="31">
        <f t="shared" si="26"/>
        <v>0</v>
      </c>
      <c r="R161" s="32">
        <f t="shared" si="23"/>
        <v>2</v>
      </c>
      <c r="S161" s="32" t="str">
        <f t="shared" si="27"/>
        <v/>
      </c>
      <c r="T161" s="32" t="str">
        <f t="shared" si="27"/>
        <v/>
      </c>
      <c r="U161" s="32" t="str">
        <f t="shared" si="27"/>
        <v/>
      </c>
      <c r="W161" s="33"/>
      <c r="X161" s="33"/>
      <c r="Y161" s="33"/>
      <c r="Z161" s="33"/>
      <c r="AA161" s="33"/>
      <c r="AB161" s="33"/>
      <c r="AC161" s="33"/>
      <c r="AD161" s="33"/>
      <c r="AE161" s="33"/>
      <c r="AF161" s="33"/>
      <c r="AG161" s="33"/>
      <c r="AH161" s="33"/>
    </row>
    <row r="162" spans="1:34" x14ac:dyDescent="0.2">
      <c r="A162" s="34" t="str">
        <f t="shared" si="21"/>
        <v/>
      </c>
      <c r="B162" s="35"/>
      <c r="C162" s="35"/>
      <c r="D162" s="35"/>
      <c r="E162" s="35"/>
      <c r="F162" s="36"/>
      <c r="G162" s="37" t="str">
        <f t="shared" si="24"/>
        <v/>
      </c>
      <c r="H162" s="38"/>
      <c r="I162" s="38"/>
      <c r="J162" s="38"/>
      <c r="K162" s="38"/>
      <c r="L162" s="38"/>
      <c r="M162" s="39"/>
      <c r="N162" s="220">
        <f t="shared" si="25"/>
        <v>0</v>
      </c>
      <c r="P162" s="31">
        <f t="shared" si="22"/>
        <v>0</v>
      </c>
      <c r="Q162" s="31">
        <f t="shared" si="26"/>
        <v>0</v>
      </c>
      <c r="R162" s="32">
        <f t="shared" si="23"/>
        <v>2</v>
      </c>
      <c r="S162" s="32" t="str">
        <f t="shared" si="27"/>
        <v/>
      </c>
      <c r="T162" s="32" t="str">
        <f t="shared" si="27"/>
        <v/>
      </c>
      <c r="U162" s="32" t="str">
        <f t="shared" si="27"/>
        <v/>
      </c>
      <c r="W162" s="33"/>
      <c r="X162" s="33"/>
      <c r="Y162" s="33"/>
      <c r="Z162" s="33"/>
      <c r="AA162" s="33"/>
      <c r="AB162" s="33"/>
      <c r="AC162" s="33"/>
      <c r="AD162" s="33"/>
      <c r="AE162" s="33"/>
      <c r="AF162" s="33"/>
      <c r="AG162" s="33"/>
      <c r="AH162" s="33"/>
    </row>
    <row r="163" spans="1:34" x14ac:dyDescent="0.2">
      <c r="A163" s="34" t="str">
        <f t="shared" si="21"/>
        <v/>
      </c>
      <c r="B163" s="35"/>
      <c r="C163" s="35"/>
      <c r="D163" s="35"/>
      <c r="E163" s="35"/>
      <c r="F163" s="36"/>
      <c r="G163" s="37" t="str">
        <f t="shared" si="24"/>
        <v/>
      </c>
      <c r="H163" s="38"/>
      <c r="I163" s="38"/>
      <c r="J163" s="38"/>
      <c r="K163" s="38"/>
      <c r="L163" s="38"/>
      <c r="M163" s="39"/>
      <c r="N163" s="220">
        <f t="shared" si="25"/>
        <v>0</v>
      </c>
      <c r="P163" s="31">
        <f t="shared" si="22"/>
        <v>0</v>
      </c>
      <c r="Q163" s="31">
        <f t="shared" si="26"/>
        <v>0</v>
      </c>
      <c r="R163" s="32">
        <f t="shared" si="23"/>
        <v>2</v>
      </c>
      <c r="S163" s="32" t="str">
        <f t="shared" si="27"/>
        <v/>
      </c>
      <c r="T163" s="32" t="str">
        <f t="shared" si="27"/>
        <v/>
      </c>
      <c r="U163" s="32" t="str">
        <f t="shared" si="27"/>
        <v/>
      </c>
      <c r="W163" s="33"/>
      <c r="X163" s="33"/>
      <c r="Y163" s="33"/>
      <c r="Z163" s="33"/>
      <c r="AA163" s="33"/>
      <c r="AB163" s="33"/>
      <c r="AC163" s="33"/>
      <c r="AD163" s="33"/>
      <c r="AE163" s="33"/>
      <c r="AF163" s="33"/>
      <c r="AG163" s="33"/>
      <c r="AH163" s="33"/>
    </row>
    <row r="164" spans="1:34" x14ac:dyDescent="0.2">
      <c r="A164" s="34" t="str">
        <f t="shared" si="21"/>
        <v/>
      </c>
      <c r="B164" s="35"/>
      <c r="C164" s="35"/>
      <c r="D164" s="35"/>
      <c r="E164" s="35"/>
      <c r="F164" s="36"/>
      <c r="G164" s="37" t="str">
        <f t="shared" si="24"/>
        <v/>
      </c>
      <c r="H164" s="38"/>
      <c r="I164" s="38"/>
      <c r="J164" s="38"/>
      <c r="K164" s="38"/>
      <c r="L164" s="38"/>
      <c r="M164" s="39"/>
      <c r="N164" s="220">
        <f t="shared" si="25"/>
        <v>0</v>
      </c>
      <c r="P164" s="31">
        <f t="shared" si="22"/>
        <v>0</v>
      </c>
      <c r="Q164" s="31">
        <f t="shared" si="26"/>
        <v>0</v>
      </c>
      <c r="R164" s="32">
        <f t="shared" si="23"/>
        <v>2</v>
      </c>
      <c r="S164" s="32" t="str">
        <f t="shared" si="27"/>
        <v/>
      </c>
      <c r="T164" s="32" t="str">
        <f t="shared" si="27"/>
        <v/>
      </c>
      <c r="U164" s="32" t="str">
        <f t="shared" si="27"/>
        <v/>
      </c>
      <c r="W164" s="33"/>
      <c r="X164" s="33"/>
      <c r="Y164" s="33"/>
      <c r="Z164" s="33"/>
      <c r="AA164" s="33"/>
      <c r="AB164" s="33"/>
      <c r="AC164" s="33"/>
      <c r="AD164" s="33"/>
      <c r="AE164" s="33"/>
      <c r="AF164" s="33"/>
      <c r="AG164" s="33"/>
      <c r="AH164" s="33"/>
    </row>
    <row r="165" spans="1:34" x14ac:dyDescent="0.2">
      <c r="A165" s="34" t="str">
        <f t="shared" si="21"/>
        <v/>
      </c>
      <c r="B165" s="35"/>
      <c r="C165" s="35"/>
      <c r="D165" s="35"/>
      <c r="E165" s="35"/>
      <c r="F165" s="36"/>
      <c r="G165" s="37" t="str">
        <f t="shared" si="24"/>
        <v/>
      </c>
      <c r="H165" s="38"/>
      <c r="I165" s="38"/>
      <c r="J165" s="38"/>
      <c r="K165" s="38"/>
      <c r="L165" s="38"/>
      <c r="M165" s="39"/>
      <c r="N165" s="220">
        <f t="shared" si="25"/>
        <v>0</v>
      </c>
      <c r="P165" s="31">
        <f t="shared" si="22"/>
        <v>0</v>
      </c>
      <c r="Q165" s="31">
        <f t="shared" si="26"/>
        <v>0</v>
      </c>
      <c r="R165" s="32">
        <f t="shared" si="23"/>
        <v>2</v>
      </c>
      <c r="S165" s="32" t="str">
        <f t="shared" si="27"/>
        <v/>
      </c>
      <c r="T165" s="32" t="str">
        <f t="shared" si="27"/>
        <v/>
      </c>
      <c r="U165" s="32" t="str">
        <f t="shared" si="27"/>
        <v/>
      </c>
      <c r="W165" s="33"/>
      <c r="X165" s="33"/>
      <c r="Y165" s="33"/>
      <c r="Z165" s="33"/>
      <c r="AA165" s="33"/>
      <c r="AB165" s="33"/>
      <c r="AC165" s="33"/>
      <c r="AD165" s="33"/>
      <c r="AE165" s="33"/>
      <c r="AF165" s="33"/>
      <c r="AG165" s="33"/>
      <c r="AH165" s="33"/>
    </row>
    <row r="166" spans="1:34" x14ac:dyDescent="0.2">
      <c r="A166" s="34" t="str">
        <f t="shared" si="21"/>
        <v/>
      </c>
      <c r="B166" s="35"/>
      <c r="C166" s="35"/>
      <c r="D166" s="35"/>
      <c r="E166" s="35"/>
      <c r="F166" s="36"/>
      <c r="G166" s="37" t="str">
        <f t="shared" si="24"/>
        <v/>
      </c>
      <c r="H166" s="38"/>
      <c r="I166" s="38"/>
      <c r="J166" s="38"/>
      <c r="K166" s="38"/>
      <c r="L166" s="38"/>
      <c r="M166" s="39"/>
      <c r="N166" s="220">
        <f t="shared" si="25"/>
        <v>0</v>
      </c>
      <c r="P166" s="31">
        <f t="shared" si="22"/>
        <v>0</v>
      </c>
      <c r="Q166" s="31">
        <f t="shared" si="26"/>
        <v>0</v>
      </c>
      <c r="R166" s="32">
        <f t="shared" si="23"/>
        <v>2</v>
      </c>
      <c r="S166" s="32" t="str">
        <f t="shared" si="27"/>
        <v/>
      </c>
      <c r="T166" s="32" t="str">
        <f t="shared" si="27"/>
        <v/>
      </c>
      <c r="U166" s="32" t="str">
        <f t="shared" si="27"/>
        <v/>
      </c>
      <c r="W166" s="33"/>
      <c r="X166" s="33"/>
      <c r="Y166" s="33"/>
      <c r="Z166" s="33"/>
      <c r="AA166" s="33"/>
      <c r="AB166" s="33"/>
      <c r="AC166" s="33"/>
      <c r="AD166" s="33"/>
      <c r="AE166" s="33"/>
      <c r="AF166" s="33"/>
      <c r="AG166" s="33"/>
      <c r="AH166" s="33"/>
    </row>
    <row r="167" spans="1:34" x14ac:dyDescent="0.2">
      <c r="A167" s="34" t="str">
        <f t="shared" si="21"/>
        <v/>
      </c>
      <c r="B167" s="35"/>
      <c r="C167" s="35"/>
      <c r="D167" s="35"/>
      <c r="E167" s="35"/>
      <c r="F167" s="36"/>
      <c r="G167" s="37" t="str">
        <f t="shared" si="24"/>
        <v/>
      </c>
      <c r="H167" s="38"/>
      <c r="I167" s="38"/>
      <c r="J167" s="38"/>
      <c r="K167" s="38"/>
      <c r="L167" s="38"/>
      <c r="M167" s="39"/>
      <c r="N167" s="220">
        <f t="shared" si="25"/>
        <v>0</v>
      </c>
      <c r="P167" s="31">
        <f t="shared" si="22"/>
        <v>0</v>
      </c>
      <c r="Q167" s="31">
        <f t="shared" si="26"/>
        <v>0</v>
      </c>
      <c r="R167" s="32">
        <f t="shared" si="23"/>
        <v>2</v>
      </c>
      <c r="S167" s="32" t="str">
        <f t="shared" si="27"/>
        <v/>
      </c>
      <c r="T167" s="32" t="str">
        <f t="shared" si="27"/>
        <v/>
      </c>
      <c r="U167" s="32" t="str">
        <f t="shared" si="27"/>
        <v/>
      </c>
      <c r="W167" s="33"/>
      <c r="X167" s="33"/>
      <c r="Y167" s="33"/>
      <c r="Z167" s="33"/>
      <c r="AA167" s="33"/>
      <c r="AB167" s="33"/>
      <c r="AC167" s="33"/>
      <c r="AD167" s="33"/>
      <c r="AE167" s="33"/>
      <c r="AF167" s="33"/>
      <c r="AG167" s="33"/>
      <c r="AH167" s="33"/>
    </row>
    <row r="168" spans="1:34" x14ac:dyDescent="0.2">
      <c r="A168" s="34" t="str">
        <f t="shared" si="21"/>
        <v/>
      </c>
      <c r="B168" s="35"/>
      <c r="C168" s="35"/>
      <c r="D168" s="35"/>
      <c r="E168" s="35"/>
      <c r="F168" s="36"/>
      <c r="G168" s="37" t="str">
        <f t="shared" si="24"/>
        <v/>
      </c>
      <c r="H168" s="38"/>
      <c r="I168" s="38"/>
      <c r="J168" s="38"/>
      <c r="K168" s="38"/>
      <c r="L168" s="38"/>
      <c r="M168" s="39"/>
      <c r="N168" s="220">
        <f t="shared" si="25"/>
        <v>0</v>
      </c>
      <c r="P168" s="31">
        <f t="shared" si="22"/>
        <v>0</v>
      </c>
      <c r="Q168" s="31">
        <f t="shared" si="26"/>
        <v>0</v>
      </c>
      <c r="R168" s="32">
        <f t="shared" si="23"/>
        <v>2</v>
      </c>
      <c r="S168" s="32" t="str">
        <f t="shared" si="27"/>
        <v/>
      </c>
      <c r="T168" s="32" t="str">
        <f t="shared" si="27"/>
        <v/>
      </c>
      <c r="U168" s="32" t="str">
        <f t="shared" si="27"/>
        <v/>
      </c>
      <c r="W168" s="33"/>
      <c r="X168" s="33"/>
      <c r="Y168" s="33"/>
      <c r="Z168" s="33"/>
      <c r="AA168" s="33"/>
      <c r="AB168" s="33"/>
      <c r="AC168" s="33"/>
      <c r="AD168" s="33"/>
      <c r="AE168" s="33"/>
      <c r="AF168" s="33"/>
      <c r="AG168" s="33"/>
      <c r="AH168" s="33"/>
    </row>
    <row r="169" spans="1:34" x14ac:dyDescent="0.2">
      <c r="A169" s="34" t="str">
        <f t="shared" si="21"/>
        <v/>
      </c>
      <c r="B169" s="35"/>
      <c r="C169" s="35"/>
      <c r="D169" s="35"/>
      <c r="E169" s="35"/>
      <c r="F169" s="36"/>
      <c r="G169" s="37" t="str">
        <f t="shared" si="24"/>
        <v/>
      </c>
      <c r="H169" s="38"/>
      <c r="I169" s="38"/>
      <c r="J169" s="38"/>
      <c r="K169" s="38"/>
      <c r="L169" s="38"/>
      <c r="M169" s="39"/>
      <c r="N169" s="220">
        <f t="shared" si="25"/>
        <v>0</v>
      </c>
      <c r="P169" s="31">
        <f t="shared" si="22"/>
        <v>0</v>
      </c>
      <c r="Q169" s="31">
        <f t="shared" si="26"/>
        <v>0</v>
      </c>
      <c r="R169" s="32">
        <f t="shared" si="23"/>
        <v>2</v>
      </c>
      <c r="S169" s="32" t="str">
        <f t="shared" si="27"/>
        <v/>
      </c>
      <c r="T169" s="32" t="str">
        <f t="shared" si="27"/>
        <v/>
      </c>
      <c r="U169" s="32" t="str">
        <f t="shared" si="27"/>
        <v/>
      </c>
      <c r="W169" s="33"/>
      <c r="X169" s="33"/>
      <c r="Y169" s="33"/>
      <c r="Z169" s="33"/>
      <c r="AA169" s="33"/>
      <c r="AB169" s="33"/>
      <c r="AC169" s="33"/>
      <c r="AD169" s="33"/>
      <c r="AE169" s="33"/>
      <c r="AF169" s="33"/>
      <c r="AG169" s="33"/>
      <c r="AH169" s="33"/>
    </row>
    <row r="170" spans="1:34" x14ac:dyDescent="0.2">
      <c r="A170" s="34" t="str">
        <f t="shared" si="21"/>
        <v/>
      </c>
      <c r="B170" s="35"/>
      <c r="C170" s="35"/>
      <c r="D170" s="35"/>
      <c r="E170" s="35"/>
      <c r="F170" s="36"/>
      <c r="G170" s="37" t="str">
        <f t="shared" si="24"/>
        <v/>
      </c>
      <c r="H170" s="38"/>
      <c r="I170" s="38"/>
      <c r="J170" s="38"/>
      <c r="K170" s="38"/>
      <c r="L170" s="38"/>
      <c r="M170" s="39"/>
      <c r="N170" s="220">
        <f t="shared" si="25"/>
        <v>0</v>
      </c>
      <c r="P170" s="31">
        <f t="shared" si="22"/>
        <v>0</v>
      </c>
      <c r="Q170" s="31">
        <f t="shared" si="26"/>
        <v>0</v>
      </c>
      <c r="R170" s="32">
        <f t="shared" si="23"/>
        <v>2</v>
      </c>
      <c r="S170" s="32" t="str">
        <f t="shared" si="27"/>
        <v/>
      </c>
      <c r="T170" s="32" t="str">
        <f t="shared" si="27"/>
        <v/>
      </c>
      <c r="U170" s="32" t="str">
        <f t="shared" si="27"/>
        <v/>
      </c>
      <c r="W170" s="33"/>
      <c r="X170" s="33"/>
      <c r="Y170" s="33"/>
      <c r="Z170" s="33"/>
      <c r="AA170" s="33"/>
      <c r="AB170" s="33"/>
      <c r="AC170" s="33"/>
      <c r="AD170" s="33"/>
      <c r="AE170" s="33"/>
      <c r="AF170" s="33"/>
      <c r="AG170" s="33"/>
      <c r="AH170" s="33"/>
    </row>
    <row r="171" spans="1:34" x14ac:dyDescent="0.2">
      <c r="A171" s="34" t="str">
        <f t="shared" si="21"/>
        <v/>
      </c>
      <c r="B171" s="35"/>
      <c r="C171" s="35"/>
      <c r="D171" s="35"/>
      <c r="E171" s="35"/>
      <c r="F171" s="36"/>
      <c r="G171" s="37" t="str">
        <f t="shared" si="24"/>
        <v/>
      </c>
      <c r="H171" s="38"/>
      <c r="I171" s="38"/>
      <c r="J171" s="38"/>
      <c r="K171" s="38"/>
      <c r="L171" s="38"/>
      <c r="M171" s="39"/>
      <c r="N171" s="220">
        <f t="shared" si="25"/>
        <v>0</v>
      </c>
      <c r="P171" s="31">
        <f t="shared" si="22"/>
        <v>0</v>
      </c>
      <c r="Q171" s="31">
        <f t="shared" si="26"/>
        <v>0</v>
      </c>
      <c r="R171" s="32">
        <f t="shared" si="23"/>
        <v>2</v>
      </c>
      <c r="S171" s="32" t="str">
        <f t="shared" si="27"/>
        <v/>
      </c>
      <c r="T171" s="32" t="str">
        <f t="shared" si="27"/>
        <v/>
      </c>
      <c r="U171" s="32" t="str">
        <f t="shared" si="27"/>
        <v/>
      </c>
      <c r="W171" s="33"/>
      <c r="X171" s="33"/>
      <c r="Y171" s="33"/>
      <c r="Z171" s="33"/>
      <c r="AA171" s="33"/>
      <c r="AB171" s="33"/>
      <c r="AC171" s="33"/>
      <c r="AD171" s="33"/>
      <c r="AE171" s="33"/>
      <c r="AF171" s="33"/>
      <c r="AG171" s="33"/>
      <c r="AH171" s="33"/>
    </row>
    <row r="172" spans="1:34" x14ac:dyDescent="0.2">
      <c r="A172" s="34" t="str">
        <f t="shared" si="21"/>
        <v/>
      </c>
      <c r="B172" s="35"/>
      <c r="C172" s="35"/>
      <c r="D172" s="35"/>
      <c r="E172" s="35"/>
      <c r="F172" s="36"/>
      <c r="G172" s="37" t="str">
        <f t="shared" si="24"/>
        <v/>
      </c>
      <c r="H172" s="38"/>
      <c r="I172" s="38"/>
      <c r="J172" s="38"/>
      <c r="K172" s="38"/>
      <c r="L172" s="38"/>
      <c r="M172" s="39"/>
      <c r="N172" s="220">
        <f t="shared" si="25"/>
        <v>0</v>
      </c>
      <c r="P172" s="31">
        <f t="shared" si="22"/>
        <v>0</v>
      </c>
      <c r="Q172" s="31">
        <f t="shared" si="26"/>
        <v>0</v>
      </c>
      <c r="R172" s="32">
        <f t="shared" si="23"/>
        <v>2</v>
      </c>
      <c r="S172" s="32" t="str">
        <f t="shared" si="27"/>
        <v/>
      </c>
      <c r="T172" s="32" t="str">
        <f t="shared" si="27"/>
        <v/>
      </c>
      <c r="U172" s="32" t="str">
        <f t="shared" si="27"/>
        <v/>
      </c>
      <c r="W172" s="33"/>
      <c r="X172" s="33"/>
      <c r="Y172" s="33"/>
      <c r="Z172" s="33"/>
      <c r="AA172" s="33"/>
      <c r="AB172" s="33"/>
      <c r="AC172" s="33"/>
      <c r="AD172" s="33"/>
      <c r="AE172" s="33"/>
      <c r="AF172" s="33"/>
      <c r="AG172" s="33"/>
      <c r="AH172" s="33"/>
    </row>
    <row r="173" spans="1:34" x14ac:dyDescent="0.2">
      <c r="A173" s="34" t="str">
        <f t="shared" si="21"/>
        <v/>
      </c>
      <c r="B173" s="35"/>
      <c r="C173" s="35"/>
      <c r="D173" s="35"/>
      <c r="E173" s="35"/>
      <c r="F173" s="36"/>
      <c r="G173" s="37" t="str">
        <f t="shared" si="24"/>
        <v/>
      </c>
      <c r="H173" s="38"/>
      <c r="I173" s="38"/>
      <c r="J173" s="38"/>
      <c r="K173" s="38"/>
      <c r="L173" s="38"/>
      <c r="M173" s="39"/>
      <c r="N173" s="220">
        <f t="shared" si="25"/>
        <v>0</v>
      </c>
      <c r="P173" s="31">
        <f t="shared" si="22"/>
        <v>0</v>
      </c>
      <c r="Q173" s="31">
        <f t="shared" si="26"/>
        <v>0</v>
      </c>
      <c r="R173" s="32">
        <f t="shared" si="23"/>
        <v>2</v>
      </c>
      <c r="S173" s="32" t="str">
        <f t="shared" si="27"/>
        <v/>
      </c>
      <c r="T173" s="32" t="str">
        <f t="shared" si="27"/>
        <v/>
      </c>
      <c r="U173" s="32" t="str">
        <f t="shared" si="27"/>
        <v/>
      </c>
      <c r="W173" s="33"/>
      <c r="X173" s="33"/>
      <c r="Y173" s="33"/>
      <c r="Z173" s="33"/>
      <c r="AA173" s="33"/>
      <c r="AB173" s="33"/>
      <c r="AC173" s="33"/>
      <c r="AD173" s="33"/>
      <c r="AE173" s="33"/>
      <c r="AF173" s="33"/>
      <c r="AG173" s="33"/>
      <c r="AH173" s="33"/>
    </row>
    <row r="174" spans="1:34" x14ac:dyDescent="0.2">
      <c r="A174" s="34" t="str">
        <f t="shared" si="21"/>
        <v/>
      </c>
      <c r="B174" s="35"/>
      <c r="C174" s="35"/>
      <c r="D174" s="35"/>
      <c r="E174" s="35"/>
      <c r="F174" s="36"/>
      <c r="G174" s="37" t="str">
        <f t="shared" si="24"/>
        <v/>
      </c>
      <c r="H174" s="38"/>
      <c r="I174" s="38"/>
      <c r="J174" s="38"/>
      <c r="K174" s="38"/>
      <c r="L174" s="38"/>
      <c r="M174" s="39"/>
      <c r="N174" s="220">
        <f t="shared" si="25"/>
        <v>0</v>
      </c>
      <c r="P174" s="31">
        <f t="shared" si="22"/>
        <v>0</v>
      </c>
      <c r="Q174" s="31">
        <f t="shared" si="26"/>
        <v>0</v>
      </c>
      <c r="R174" s="32">
        <f t="shared" si="23"/>
        <v>2</v>
      </c>
      <c r="S174" s="32" t="str">
        <f t="shared" si="27"/>
        <v/>
      </c>
      <c r="T174" s="32" t="str">
        <f t="shared" si="27"/>
        <v/>
      </c>
      <c r="U174" s="32" t="str">
        <f t="shared" si="27"/>
        <v/>
      </c>
      <c r="W174" s="33"/>
      <c r="X174" s="33"/>
      <c r="Y174" s="33"/>
      <c r="Z174" s="33"/>
      <c r="AA174" s="33"/>
      <c r="AB174" s="33"/>
      <c r="AC174" s="33"/>
      <c r="AD174" s="33"/>
      <c r="AE174" s="33"/>
      <c r="AF174" s="33"/>
      <c r="AG174" s="33"/>
      <c r="AH174" s="33"/>
    </row>
    <row r="175" spans="1:34" x14ac:dyDescent="0.2">
      <c r="A175" s="34" t="str">
        <f t="shared" si="21"/>
        <v/>
      </c>
      <c r="B175" s="35"/>
      <c r="C175" s="35"/>
      <c r="D175" s="35"/>
      <c r="E175" s="35"/>
      <c r="F175" s="36"/>
      <c r="G175" s="37" t="str">
        <f t="shared" si="24"/>
        <v/>
      </c>
      <c r="H175" s="38"/>
      <c r="I175" s="38"/>
      <c r="J175" s="38"/>
      <c r="K175" s="38"/>
      <c r="L175" s="38"/>
      <c r="M175" s="39"/>
      <c r="N175" s="220">
        <f t="shared" si="25"/>
        <v>0</v>
      </c>
      <c r="P175" s="31">
        <f t="shared" si="22"/>
        <v>0</v>
      </c>
      <c r="Q175" s="31">
        <f t="shared" si="26"/>
        <v>0</v>
      </c>
      <c r="R175" s="32">
        <f t="shared" si="23"/>
        <v>2</v>
      </c>
      <c r="S175" s="32" t="str">
        <f t="shared" si="27"/>
        <v/>
      </c>
      <c r="T175" s="32" t="str">
        <f t="shared" si="27"/>
        <v/>
      </c>
      <c r="U175" s="32" t="str">
        <f t="shared" si="27"/>
        <v/>
      </c>
      <c r="W175" s="33"/>
      <c r="X175" s="33"/>
      <c r="Y175" s="33"/>
      <c r="Z175" s="33"/>
      <c r="AA175" s="33"/>
      <c r="AB175" s="33"/>
      <c r="AC175" s="33"/>
      <c r="AD175" s="33"/>
      <c r="AE175" s="33"/>
      <c r="AF175" s="33"/>
      <c r="AG175" s="33"/>
      <c r="AH175" s="33"/>
    </row>
    <row r="176" spans="1:34" x14ac:dyDescent="0.2">
      <c r="A176" s="34" t="str">
        <f t="shared" si="21"/>
        <v/>
      </c>
      <c r="B176" s="35"/>
      <c r="C176" s="35"/>
      <c r="D176" s="35"/>
      <c r="E176" s="35"/>
      <c r="F176" s="36"/>
      <c r="G176" s="37" t="str">
        <f t="shared" si="24"/>
        <v/>
      </c>
      <c r="H176" s="38"/>
      <c r="I176" s="38"/>
      <c r="J176" s="38"/>
      <c r="K176" s="38"/>
      <c r="L176" s="38"/>
      <c r="M176" s="39"/>
      <c r="N176" s="220">
        <f t="shared" si="25"/>
        <v>0</v>
      </c>
      <c r="P176" s="31">
        <f t="shared" si="22"/>
        <v>0</v>
      </c>
      <c r="Q176" s="31">
        <f t="shared" si="26"/>
        <v>0</v>
      </c>
      <c r="R176" s="32">
        <f t="shared" si="23"/>
        <v>2</v>
      </c>
      <c r="S176" s="32" t="str">
        <f t="shared" si="27"/>
        <v/>
      </c>
      <c r="T176" s="32" t="str">
        <f t="shared" si="27"/>
        <v/>
      </c>
      <c r="U176" s="32" t="str">
        <f t="shared" si="27"/>
        <v/>
      </c>
      <c r="W176" s="33"/>
      <c r="X176" s="33"/>
      <c r="Y176" s="33"/>
      <c r="Z176" s="33"/>
      <c r="AA176" s="33"/>
      <c r="AB176" s="33"/>
      <c r="AC176" s="33"/>
      <c r="AD176" s="33"/>
      <c r="AE176" s="33"/>
      <c r="AF176" s="33"/>
      <c r="AG176" s="33"/>
      <c r="AH176" s="33"/>
    </row>
    <row r="177" spans="1:34" x14ac:dyDescent="0.2">
      <c r="A177" s="34" t="str">
        <f t="shared" si="21"/>
        <v/>
      </c>
      <c r="B177" s="35"/>
      <c r="C177" s="35"/>
      <c r="D177" s="35"/>
      <c r="E177" s="35"/>
      <c r="F177" s="36"/>
      <c r="G177" s="37" t="str">
        <f t="shared" si="24"/>
        <v/>
      </c>
      <c r="H177" s="38"/>
      <c r="I177" s="38"/>
      <c r="J177" s="38"/>
      <c r="K177" s="38"/>
      <c r="L177" s="38"/>
      <c r="M177" s="39"/>
      <c r="N177" s="220">
        <f t="shared" si="25"/>
        <v>0</v>
      </c>
      <c r="P177" s="31">
        <f t="shared" si="22"/>
        <v>0</v>
      </c>
      <c r="Q177" s="31">
        <f t="shared" si="26"/>
        <v>0</v>
      </c>
      <c r="R177" s="32">
        <f t="shared" si="23"/>
        <v>2</v>
      </c>
      <c r="S177" s="32" t="str">
        <f t="shared" si="27"/>
        <v/>
      </c>
      <c r="T177" s="32" t="str">
        <f t="shared" si="27"/>
        <v/>
      </c>
      <c r="U177" s="32" t="str">
        <f t="shared" si="27"/>
        <v/>
      </c>
      <c r="W177" s="33"/>
      <c r="X177" s="33"/>
      <c r="Y177" s="33"/>
      <c r="Z177" s="33"/>
      <c r="AA177" s="33"/>
      <c r="AB177" s="33"/>
      <c r="AC177" s="33"/>
      <c r="AD177" s="33"/>
      <c r="AE177" s="33"/>
      <c r="AF177" s="33"/>
      <c r="AG177" s="33"/>
      <c r="AH177" s="33"/>
    </row>
    <row r="178" spans="1:34" x14ac:dyDescent="0.2">
      <c r="A178" s="34" t="str">
        <f t="shared" si="21"/>
        <v/>
      </c>
      <c r="B178" s="35"/>
      <c r="C178" s="35"/>
      <c r="D178" s="35"/>
      <c r="E178" s="35"/>
      <c r="F178" s="36"/>
      <c r="G178" s="37" t="str">
        <f t="shared" si="24"/>
        <v/>
      </c>
      <c r="H178" s="38"/>
      <c r="I178" s="38"/>
      <c r="J178" s="38"/>
      <c r="K178" s="38"/>
      <c r="L178" s="38"/>
      <c r="M178" s="39"/>
      <c r="N178" s="220">
        <f t="shared" si="25"/>
        <v>0</v>
      </c>
      <c r="P178" s="31">
        <f t="shared" si="22"/>
        <v>0</v>
      </c>
      <c r="Q178" s="31">
        <f t="shared" si="26"/>
        <v>0</v>
      </c>
      <c r="R178" s="32">
        <f t="shared" si="23"/>
        <v>2</v>
      </c>
      <c r="S178" s="32" t="str">
        <f t="shared" si="27"/>
        <v/>
      </c>
      <c r="T178" s="32" t="str">
        <f t="shared" si="27"/>
        <v/>
      </c>
      <c r="U178" s="32" t="str">
        <f t="shared" si="27"/>
        <v/>
      </c>
      <c r="W178" s="33"/>
      <c r="X178" s="33"/>
      <c r="Y178" s="33"/>
      <c r="Z178" s="33"/>
      <c r="AA178" s="33"/>
      <c r="AB178" s="33"/>
      <c r="AC178" s="33"/>
      <c r="AD178" s="33"/>
      <c r="AE178" s="33"/>
      <c r="AF178" s="33"/>
      <c r="AG178" s="33"/>
      <c r="AH178" s="33"/>
    </row>
    <row r="179" spans="1:34" x14ac:dyDescent="0.2">
      <c r="A179" s="34" t="str">
        <f t="shared" si="21"/>
        <v/>
      </c>
      <c r="B179" s="35"/>
      <c r="C179" s="35"/>
      <c r="D179" s="35"/>
      <c r="E179" s="35"/>
      <c r="F179" s="36"/>
      <c r="G179" s="37" t="str">
        <f t="shared" si="24"/>
        <v/>
      </c>
      <c r="H179" s="38"/>
      <c r="I179" s="38"/>
      <c r="J179" s="38"/>
      <c r="K179" s="38"/>
      <c r="L179" s="38"/>
      <c r="M179" s="39"/>
      <c r="N179" s="220">
        <f t="shared" si="25"/>
        <v>0</v>
      </c>
      <c r="P179" s="31">
        <f t="shared" si="22"/>
        <v>0</v>
      </c>
      <c r="Q179" s="31">
        <f t="shared" si="26"/>
        <v>0</v>
      </c>
      <c r="R179" s="32">
        <f t="shared" si="23"/>
        <v>2</v>
      </c>
      <c r="S179" s="32" t="str">
        <f t="shared" si="27"/>
        <v/>
      </c>
      <c r="T179" s="32" t="str">
        <f t="shared" si="27"/>
        <v/>
      </c>
      <c r="U179" s="32" t="str">
        <f t="shared" si="27"/>
        <v/>
      </c>
      <c r="W179" s="33"/>
      <c r="X179" s="33"/>
      <c r="Y179" s="33"/>
      <c r="Z179" s="33"/>
      <c r="AA179" s="33"/>
      <c r="AB179" s="33"/>
      <c r="AC179" s="33"/>
      <c r="AD179" s="33"/>
      <c r="AE179" s="33"/>
      <c r="AF179" s="33"/>
      <c r="AG179" s="33"/>
      <c r="AH179" s="33"/>
    </row>
    <row r="180" spans="1:34" x14ac:dyDescent="0.2">
      <c r="A180" s="34" t="str">
        <f t="shared" si="21"/>
        <v/>
      </c>
      <c r="B180" s="35"/>
      <c r="C180" s="35"/>
      <c r="D180" s="35"/>
      <c r="E180" s="35"/>
      <c r="F180" s="36"/>
      <c r="G180" s="37" t="str">
        <f t="shared" si="24"/>
        <v/>
      </c>
      <c r="H180" s="38"/>
      <c r="I180" s="38"/>
      <c r="J180" s="38"/>
      <c r="K180" s="38"/>
      <c r="L180" s="38"/>
      <c r="M180" s="39"/>
      <c r="N180" s="220">
        <f t="shared" si="25"/>
        <v>0</v>
      </c>
      <c r="P180" s="31">
        <f t="shared" si="22"/>
        <v>0</v>
      </c>
      <c r="Q180" s="31">
        <f t="shared" si="26"/>
        <v>0</v>
      </c>
      <c r="R180" s="32">
        <f t="shared" si="23"/>
        <v>2</v>
      </c>
      <c r="S180" s="32" t="str">
        <f t="shared" si="27"/>
        <v/>
      </c>
      <c r="T180" s="32" t="str">
        <f t="shared" si="27"/>
        <v/>
      </c>
      <c r="U180" s="32" t="str">
        <f t="shared" si="27"/>
        <v/>
      </c>
      <c r="W180" s="33"/>
      <c r="X180" s="33"/>
      <c r="Y180" s="33"/>
      <c r="Z180" s="33"/>
      <c r="AA180" s="33"/>
      <c r="AB180" s="33"/>
      <c r="AC180" s="33"/>
      <c r="AD180" s="33"/>
      <c r="AE180" s="33"/>
      <c r="AF180" s="33"/>
      <c r="AG180" s="33"/>
      <c r="AH180" s="33"/>
    </row>
    <row r="181" spans="1:34" x14ac:dyDescent="0.2">
      <c r="A181" s="34" t="str">
        <f t="shared" si="21"/>
        <v/>
      </c>
      <c r="B181" s="35"/>
      <c r="C181" s="35"/>
      <c r="D181" s="35"/>
      <c r="E181" s="35"/>
      <c r="F181" s="36"/>
      <c r="G181" s="37" t="str">
        <f t="shared" si="24"/>
        <v/>
      </c>
      <c r="H181" s="38"/>
      <c r="I181" s="38"/>
      <c r="J181" s="38"/>
      <c r="K181" s="38"/>
      <c r="L181" s="38"/>
      <c r="M181" s="39"/>
      <c r="N181" s="220">
        <f t="shared" si="25"/>
        <v>0</v>
      </c>
      <c r="P181" s="31">
        <f t="shared" si="22"/>
        <v>0</v>
      </c>
      <c r="Q181" s="31">
        <f t="shared" si="26"/>
        <v>0</v>
      </c>
      <c r="R181" s="32">
        <f t="shared" si="23"/>
        <v>2</v>
      </c>
      <c r="S181" s="32" t="str">
        <f t="shared" si="27"/>
        <v/>
      </c>
      <c r="T181" s="32" t="str">
        <f t="shared" si="27"/>
        <v/>
      </c>
      <c r="U181" s="32" t="str">
        <f t="shared" si="27"/>
        <v/>
      </c>
      <c r="W181" s="33"/>
      <c r="X181" s="33"/>
      <c r="Y181" s="33"/>
      <c r="Z181" s="33"/>
      <c r="AA181" s="33"/>
      <c r="AB181" s="33"/>
      <c r="AC181" s="33"/>
      <c r="AD181" s="33"/>
      <c r="AE181" s="33"/>
      <c r="AF181" s="33"/>
      <c r="AG181" s="33"/>
      <c r="AH181" s="33"/>
    </row>
    <row r="182" spans="1:34" x14ac:dyDescent="0.2">
      <c r="A182" s="34" t="str">
        <f t="shared" si="21"/>
        <v/>
      </c>
      <c r="B182" s="35"/>
      <c r="C182" s="35"/>
      <c r="D182" s="35"/>
      <c r="E182" s="35"/>
      <c r="F182" s="36"/>
      <c r="G182" s="37" t="str">
        <f t="shared" si="24"/>
        <v/>
      </c>
      <c r="H182" s="38"/>
      <c r="I182" s="38"/>
      <c r="J182" s="38"/>
      <c r="K182" s="38"/>
      <c r="L182" s="38"/>
      <c r="M182" s="39"/>
      <c r="N182" s="220">
        <f t="shared" si="25"/>
        <v>0</v>
      </c>
      <c r="P182" s="31">
        <f t="shared" si="22"/>
        <v>0</v>
      </c>
      <c r="Q182" s="31">
        <f t="shared" si="26"/>
        <v>0</v>
      </c>
      <c r="R182" s="32">
        <f t="shared" si="23"/>
        <v>2</v>
      </c>
      <c r="S182" s="32" t="str">
        <f t="shared" si="27"/>
        <v/>
      </c>
      <c r="T182" s="32" t="str">
        <f t="shared" si="27"/>
        <v/>
      </c>
      <c r="U182" s="32" t="str">
        <f t="shared" si="27"/>
        <v/>
      </c>
      <c r="W182" s="33"/>
      <c r="X182" s="33"/>
      <c r="Y182" s="33"/>
      <c r="Z182" s="33"/>
      <c r="AA182" s="33"/>
      <c r="AB182" s="33"/>
      <c r="AC182" s="33"/>
      <c r="AD182" s="33"/>
      <c r="AE182" s="33"/>
      <c r="AF182" s="33"/>
      <c r="AG182" s="33"/>
      <c r="AH182" s="33"/>
    </row>
    <row r="183" spans="1:34" x14ac:dyDescent="0.2">
      <c r="A183" s="34" t="str">
        <f t="shared" si="21"/>
        <v/>
      </c>
      <c r="B183" s="35"/>
      <c r="C183" s="35"/>
      <c r="D183" s="35"/>
      <c r="E183" s="35"/>
      <c r="F183" s="36"/>
      <c r="G183" s="37" t="str">
        <f t="shared" si="24"/>
        <v/>
      </c>
      <c r="H183" s="38"/>
      <c r="I183" s="38"/>
      <c r="J183" s="38"/>
      <c r="K183" s="38"/>
      <c r="L183" s="38"/>
      <c r="M183" s="39"/>
      <c r="N183" s="220">
        <f t="shared" si="25"/>
        <v>0</v>
      </c>
      <c r="P183" s="31">
        <f t="shared" si="22"/>
        <v>0</v>
      </c>
      <c r="Q183" s="31">
        <f t="shared" si="26"/>
        <v>0</v>
      </c>
      <c r="R183" s="32">
        <f t="shared" si="23"/>
        <v>2</v>
      </c>
      <c r="S183" s="32" t="str">
        <f t="shared" si="27"/>
        <v/>
      </c>
      <c r="T183" s="32" t="str">
        <f t="shared" si="27"/>
        <v/>
      </c>
      <c r="U183" s="32" t="str">
        <f t="shared" si="27"/>
        <v/>
      </c>
      <c r="W183" s="33"/>
      <c r="X183" s="33"/>
      <c r="Y183" s="33"/>
      <c r="Z183" s="33"/>
      <c r="AA183" s="33"/>
      <c r="AB183" s="33"/>
      <c r="AC183" s="33"/>
      <c r="AD183" s="33"/>
      <c r="AE183" s="33"/>
      <c r="AF183" s="33"/>
      <c r="AG183" s="33"/>
      <c r="AH183" s="33"/>
    </row>
    <row r="184" spans="1:34" x14ac:dyDescent="0.2">
      <c r="A184" s="34" t="str">
        <f t="shared" si="21"/>
        <v/>
      </c>
      <c r="B184" s="35"/>
      <c r="C184" s="35"/>
      <c r="D184" s="35"/>
      <c r="E184" s="35"/>
      <c r="F184" s="36"/>
      <c r="G184" s="37" t="str">
        <f t="shared" si="24"/>
        <v/>
      </c>
      <c r="H184" s="38"/>
      <c r="I184" s="38"/>
      <c r="J184" s="38"/>
      <c r="K184" s="38"/>
      <c r="L184" s="38"/>
      <c r="M184" s="39"/>
      <c r="N184" s="220">
        <f t="shared" si="25"/>
        <v>0</v>
      </c>
      <c r="P184" s="31">
        <f t="shared" si="22"/>
        <v>0</v>
      </c>
      <c r="Q184" s="31">
        <f t="shared" si="26"/>
        <v>0</v>
      </c>
      <c r="R184" s="32">
        <f t="shared" si="23"/>
        <v>2</v>
      </c>
      <c r="S184" s="32" t="str">
        <f t="shared" si="27"/>
        <v/>
      </c>
      <c r="T184" s="32" t="str">
        <f t="shared" si="27"/>
        <v/>
      </c>
      <c r="U184" s="32" t="str">
        <f t="shared" si="27"/>
        <v/>
      </c>
      <c r="W184" s="33"/>
      <c r="X184" s="33"/>
      <c r="Y184" s="33"/>
      <c r="Z184" s="33"/>
      <c r="AA184" s="33"/>
      <c r="AB184" s="33"/>
      <c r="AC184" s="33"/>
      <c r="AD184" s="33"/>
      <c r="AE184" s="33"/>
      <c r="AF184" s="33"/>
      <c r="AG184" s="33"/>
      <c r="AH184" s="33"/>
    </row>
    <row r="185" spans="1:34" x14ac:dyDescent="0.2">
      <c r="A185" s="34" t="str">
        <f t="shared" si="21"/>
        <v/>
      </c>
      <c r="B185" s="35"/>
      <c r="C185" s="35"/>
      <c r="D185" s="35"/>
      <c r="E185" s="35"/>
      <c r="F185" s="36"/>
      <c r="G185" s="37" t="str">
        <f t="shared" si="24"/>
        <v/>
      </c>
      <c r="H185" s="38"/>
      <c r="I185" s="38"/>
      <c r="J185" s="38"/>
      <c r="K185" s="38"/>
      <c r="L185" s="38"/>
      <c r="M185" s="39"/>
      <c r="N185" s="220">
        <f t="shared" si="25"/>
        <v>0</v>
      </c>
      <c r="P185" s="31">
        <f t="shared" si="22"/>
        <v>0</v>
      </c>
      <c r="Q185" s="31">
        <f t="shared" si="26"/>
        <v>0</v>
      </c>
      <c r="R185" s="32">
        <f t="shared" si="23"/>
        <v>2</v>
      </c>
      <c r="S185" s="32" t="str">
        <f t="shared" si="27"/>
        <v/>
      </c>
      <c r="T185" s="32" t="str">
        <f t="shared" si="27"/>
        <v/>
      </c>
      <c r="U185" s="32" t="str">
        <f t="shared" si="27"/>
        <v/>
      </c>
      <c r="W185" s="33"/>
      <c r="X185" s="33"/>
      <c r="Y185" s="33"/>
      <c r="Z185" s="33"/>
      <c r="AA185" s="33"/>
      <c r="AB185" s="33"/>
      <c r="AC185" s="33"/>
      <c r="AD185" s="33"/>
      <c r="AE185" s="33"/>
      <c r="AF185" s="33"/>
      <c r="AG185" s="33"/>
      <c r="AH185" s="33"/>
    </row>
    <row r="186" spans="1:34" x14ac:dyDescent="0.2">
      <c r="A186" s="34" t="str">
        <f t="shared" si="21"/>
        <v/>
      </c>
      <c r="B186" s="35"/>
      <c r="C186" s="35"/>
      <c r="D186" s="35"/>
      <c r="E186" s="35"/>
      <c r="F186" s="36"/>
      <c r="G186" s="37" t="str">
        <f t="shared" si="24"/>
        <v/>
      </c>
      <c r="H186" s="38"/>
      <c r="I186" s="38"/>
      <c r="J186" s="38"/>
      <c r="K186" s="38"/>
      <c r="L186" s="38"/>
      <c r="M186" s="39"/>
      <c r="N186" s="220">
        <f t="shared" si="25"/>
        <v>0</v>
      </c>
      <c r="P186" s="31">
        <f t="shared" si="22"/>
        <v>0</v>
      </c>
      <c r="Q186" s="31">
        <f t="shared" si="26"/>
        <v>0</v>
      </c>
      <c r="R186" s="32">
        <f t="shared" si="23"/>
        <v>2</v>
      </c>
      <c r="S186" s="32" t="str">
        <f t="shared" si="27"/>
        <v/>
      </c>
      <c r="T186" s="32" t="str">
        <f t="shared" si="27"/>
        <v/>
      </c>
      <c r="U186" s="32" t="str">
        <f t="shared" si="27"/>
        <v/>
      </c>
      <c r="W186" s="33"/>
      <c r="X186" s="33"/>
      <c r="Y186" s="33"/>
      <c r="Z186" s="33"/>
      <c r="AA186" s="33"/>
      <c r="AB186" s="33"/>
      <c r="AC186" s="33"/>
      <c r="AD186" s="33"/>
      <c r="AE186" s="33"/>
      <c r="AF186" s="33"/>
      <c r="AG186" s="33"/>
      <c r="AH186" s="33"/>
    </row>
    <row r="187" spans="1:34" x14ac:dyDescent="0.2">
      <c r="A187" s="34" t="str">
        <f t="shared" si="21"/>
        <v/>
      </c>
      <c r="B187" s="35"/>
      <c r="C187" s="35"/>
      <c r="D187" s="35"/>
      <c r="E187" s="35"/>
      <c r="F187" s="36"/>
      <c r="G187" s="37" t="str">
        <f t="shared" si="24"/>
        <v/>
      </c>
      <c r="H187" s="38"/>
      <c r="I187" s="38"/>
      <c r="J187" s="38"/>
      <c r="K187" s="38"/>
      <c r="L187" s="38"/>
      <c r="M187" s="39"/>
      <c r="N187" s="220">
        <f t="shared" si="25"/>
        <v>0</v>
      </c>
      <c r="P187" s="31">
        <f t="shared" si="22"/>
        <v>0</v>
      </c>
      <c r="Q187" s="31">
        <f t="shared" si="26"/>
        <v>0</v>
      </c>
      <c r="R187" s="32">
        <f t="shared" si="23"/>
        <v>2</v>
      </c>
      <c r="S187" s="32" t="str">
        <f t="shared" si="27"/>
        <v/>
      </c>
      <c r="T187" s="32" t="str">
        <f t="shared" si="27"/>
        <v/>
      </c>
      <c r="U187" s="32" t="str">
        <f t="shared" si="27"/>
        <v/>
      </c>
      <c r="W187" s="33"/>
      <c r="X187" s="33"/>
      <c r="Y187" s="33"/>
      <c r="Z187" s="33"/>
      <c r="AA187" s="33"/>
      <c r="AB187" s="33"/>
      <c r="AC187" s="33"/>
      <c r="AD187" s="33"/>
      <c r="AE187" s="33"/>
      <c r="AF187" s="33"/>
      <c r="AG187" s="33"/>
      <c r="AH187" s="33"/>
    </row>
    <row r="188" spans="1:34" x14ac:dyDescent="0.2">
      <c r="A188" s="34" t="str">
        <f t="shared" ref="A188:A208" si="28">IF(OR(J188="",AND(G188&lt;&gt;"",G188&lt;=S188,G188&gt;=T188,OR(U188&lt;&gt;1,D188="女"))),"","参加クラスエラー")</f>
        <v/>
      </c>
      <c r="B188" s="35"/>
      <c r="C188" s="35"/>
      <c r="D188" s="35"/>
      <c r="E188" s="35"/>
      <c r="F188" s="36"/>
      <c r="G188" s="37" t="str">
        <f t="shared" si="24"/>
        <v/>
      </c>
      <c r="H188" s="38"/>
      <c r="I188" s="38"/>
      <c r="J188" s="38"/>
      <c r="K188" s="38"/>
      <c r="L188" s="38"/>
      <c r="M188" s="39"/>
      <c r="N188" s="220">
        <f t="shared" si="25"/>
        <v>0</v>
      </c>
      <c r="P188" s="31">
        <f t="shared" ref="P188:P208" si="29">IF(J188="",0,VLOOKUP(J188,$Y$30:$AB$43,R188,FALSE))</f>
        <v>0</v>
      </c>
      <c r="Q188" s="31">
        <f t="shared" si="26"/>
        <v>0</v>
      </c>
      <c r="R188" s="32">
        <f t="shared" ref="R188:R208" si="30">IF(G188&lt;=18,4,IF(E188=$E$220,3,2))</f>
        <v>2</v>
      </c>
      <c r="S188" s="32" t="str">
        <f t="shared" si="27"/>
        <v/>
      </c>
      <c r="T188" s="32" t="str">
        <f t="shared" si="27"/>
        <v/>
      </c>
      <c r="U188" s="32" t="str">
        <f t="shared" si="27"/>
        <v/>
      </c>
      <c r="W188" s="33"/>
      <c r="X188" s="33"/>
      <c r="Y188" s="33"/>
      <c r="Z188" s="33"/>
      <c r="AA188" s="33"/>
      <c r="AB188" s="33"/>
      <c r="AC188" s="33"/>
      <c r="AD188" s="33"/>
      <c r="AE188" s="33"/>
      <c r="AF188" s="33"/>
      <c r="AG188" s="33"/>
      <c r="AH188" s="33"/>
    </row>
    <row r="189" spans="1:34" x14ac:dyDescent="0.2">
      <c r="A189" s="34" t="str">
        <f t="shared" si="28"/>
        <v/>
      </c>
      <c r="B189" s="35"/>
      <c r="C189" s="35"/>
      <c r="D189" s="35"/>
      <c r="E189" s="35"/>
      <c r="F189" s="36"/>
      <c r="G189" s="37" t="str">
        <f t="shared" si="24"/>
        <v/>
      </c>
      <c r="H189" s="38"/>
      <c r="I189" s="38"/>
      <c r="J189" s="38"/>
      <c r="K189" s="38"/>
      <c r="L189" s="38"/>
      <c r="M189" s="39"/>
      <c r="N189" s="220">
        <f t="shared" si="25"/>
        <v>0</v>
      </c>
      <c r="P189" s="31">
        <f t="shared" si="29"/>
        <v>0</v>
      </c>
      <c r="Q189" s="31">
        <f t="shared" si="26"/>
        <v>0</v>
      </c>
      <c r="R189" s="32">
        <f t="shared" si="30"/>
        <v>2</v>
      </c>
      <c r="S189" s="32" t="str">
        <f t="shared" si="27"/>
        <v/>
      </c>
      <c r="T189" s="32" t="str">
        <f t="shared" si="27"/>
        <v/>
      </c>
      <c r="U189" s="32" t="str">
        <f t="shared" si="27"/>
        <v/>
      </c>
      <c r="W189" s="33"/>
      <c r="X189" s="33"/>
      <c r="Y189" s="33"/>
      <c r="Z189" s="33"/>
      <c r="AA189" s="33"/>
      <c r="AB189" s="33"/>
      <c r="AC189" s="33"/>
      <c r="AD189" s="33"/>
      <c r="AE189" s="33"/>
      <c r="AF189" s="33"/>
      <c r="AG189" s="33"/>
      <c r="AH189" s="33"/>
    </row>
    <row r="190" spans="1:34" x14ac:dyDescent="0.2">
      <c r="A190" s="34" t="str">
        <f t="shared" si="28"/>
        <v/>
      </c>
      <c r="B190" s="35"/>
      <c r="C190" s="35"/>
      <c r="D190" s="35"/>
      <c r="E190" s="35"/>
      <c r="F190" s="36"/>
      <c r="G190" s="37" t="str">
        <f t="shared" si="24"/>
        <v/>
      </c>
      <c r="H190" s="38"/>
      <c r="I190" s="38"/>
      <c r="J190" s="38"/>
      <c r="K190" s="38"/>
      <c r="L190" s="38"/>
      <c r="M190" s="39"/>
      <c r="N190" s="220">
        <f t="shared" si="25"/>
        <v>0</v>
      </c>
      <c r="P190" s="31">
        <f t="shared" si="29"/>
        <v>0</v>
      </c>
      <c r="Q190" s="31">
        <f t="shared" si="26"/>
        <v>0</v>
      </c>
      <c r="R190" s="32">
        <f t="shared" si="30"/>
        <v>2</v>
      </c>
      <c r="S190" s="32" t="str">
        <f t="shared" si="27"/>
        <v/>
      </c>
      <c r="T190" s="32" t="str">
        <f t="shared" si="27"/>
        <v/>
      </c>
      <c r="U190" s="32" t="str">
        <f t="shared" si="27"/>
        <v/>
      </c>
      <c r="W190" s="33"/>
      <c r="X190" s="33"/>
      <c r="Y190" s="33"/>
      <c r="Z190" s="33"/>
      <c r="AA190" s="33"/>
      <c r="AB190" s="33"/>
      <c r="AC190" s="33"/>
      <c r="AD190" s="33"/>
      <c r="AE190" s="33"/>
      <c r="AF190" s="33"/>
      <c r="AG190" s="33"/>
      <c r="AH190" s="33"/>
    </row>
    <row r="191" spans="1:34" x14ac:dyDescent="0.2">
      <c r="A191" s="34" t="str">
        <f t="shared" si="28"/>
        <v/>
      </c>
      <c r="B191" s="35"/>
      <c r="C191" s="35"/>
      <c r="D191" s="35"/>
      <c r="E191" s="35"/>
      <c r="F191" s="36"/>
      <c r="G191" s="37" t="str">
        <f t="shared" si="24"/>
        <v/>
      </c>
      <c r="H191" s="38"/>
      <c r="I191" s="38"/>
      <c r="J191" s="38"/>
      <c r="K191" s="38"/>
      <c r="L191" s="38"/>
      <c r="M191" s="39"/>
      <c r="N191" s="220">
        <f t="shared" si="25"/>
        <v>0</v>
      </c>
      <c r="P191" s="31">
        <f t="shared" si="29"/>
        <v>0</v>
      </c>
      <c r="Q191" s="31">
        <f t="shared" si="26"/>
        <v>0</v>
      </c>
      <c r="R191" s="32">
        <f t="shared" si="30"/>
        <v>2</v>
      </c>
      <c r="S191" s="32" t="str">
        <f t="shared" si="27"/>
        <v/>
      </c>
      <c r="T191" s="32" t="str">
        <f t="shared" si="27"/>
        <v/>
      </c>
      <c r="U191" s="32" t="str">
        <f t="shared" si="27"/>
        <v/>
      </c>
      <c r="W191" s="33"/>
      <c r="X191" s="33"/>
      <c r="Y191" s="33"/>
      <c r="Z191" s="33"/>
      <c r="AA191" s="33"/>
      <c r="AB191" s="33"/>
      <c r="AC191" s="33"/>
      <c r="AD191" s="33"/>
      <c r="AE191" s="33"/>
      <c r="AF191" s="33"/>
      <c r="AG191" s="33"/>
      <c r="AH191" s="33"/>
    </row>
    <row r="192" spans="1:34" x14ac:dyDescent="0.2">
      <c r="A192" s="34" t="str">
        <f t="shared" si="28"/>
        <v/>
      </c>
      <c r="B192" s="35"/>
      <c r="C192" s="35"/>
      <c r="D192" s="35"/>
      <c r="E192" s="35"/>
      <c r="F192" s="36"/>
      <c r="G192" s="37" t="str">
        <f t="shared" si="24"/>
        <v/>
      </c>
      <c r="H192" s="38"/>
      <c r="I192" s="38"/>
      <c r="J192" s="38"/>
      <c r="K192" s="38"/>
      <c r="L192" s="38"/>
      <c r="M192" s="39"/>
      <c r="N192" s="220">
        <f t="shared" si="25"/>
        <v>0</v>
      </c>
      <c r="P192" s="31">
        <f t="shared" si="29"/>
        <v>0</v>
      </c>
      <c r="Q192" s="31">
        <f t="shared" si="26"/>
        <v>0</v>
      </c>
      <c r="R192" s="32">
        <f t="shared" si="30"/>
        <v>2</v>
      </c>
      <c r="S192" s="32" t="str">
        <f t="shared" si="27"/>
        <v/>
      </c>
      <c r="T192" s="32" t="str">
        <f t="shared" si="27"/>
        <v/>
      </c>
      <c r="U192" s="32" t="str">
        <f t="shared" si="27"/>
        <v/>
      </c>
      <c r="W192" s="33"/>
      <c r="X192" s="33"/>
      <c r="Y192" s="33"/>
      <c r="Z192" s="33"/>
      <c r="AA192" s="33"/>
      <c r="AB192" s="33"/>
      <c r="AC192" s="33"/>
      <c r="AD192" s="33"/>
      <c r="AE192" s="33"/>
      <c r="AF192" s="33"/>
      <c r="AG192" s="33"/>
      <c r="AH192" s="33"/>
    </row>
    <row r="193" spans="1:34" x14ac:dyDescent="0.2">
      <c r="A193" s="34" t="str">
        <f t="shared" si="28"/>
        <v/>
      </c>
      <c r="B193" s="35"/>
      <c r="C193" s="35"/>
      <c r="D193" s="35"/>
      <c r="E193" s="35"/>
      <c r="F193" s="36"/>
      <c r="G193" s="37" t="str">
        <f t="shared" si="24"/>
        <v/>
      </c>
      <c r="H193" s="38"/>
      <c r="I193" s="38"/>
      <c r="J193" s="38"/>
      <c r="K193" s="38"/>
      <c r="L193" s="38"/>
      <c r="M193" s="39"/>
      <c r="N193" s="220">
        <f t="shared" si="25"/>
        <v>0</v>
      </c>
      <c r="P193" s="31">
        <f t="shared" si="29"/>
        <v>0</v>
      </c>
      <c r="Q193" s="31">
        <f t="shared" si="26"/>
        <v>0</v>
      </c>
      <c r="R193" s="32">
        <f t="shared" si="30"/>
        <v>2</v>
      </c>
      <c r="S193" s="32" t="str">
        <f t="shared" si="27"/>
        <v/>
      </c>
      <c r="T193" s="32" t="str">
        <f t="shared" si="27"/>
        <v/>
      </c>
      <c r="U193" s="32" t="str">
        <f t="shared" si="27"/>
        <v/>
      </c>
      <c r="W193" s="33"/>
      <c r="X193" s="33"/>
      <c r="Y193" s="33"/>
      <c r="Z193" s="33"/>
      <c r="AA193" s="33"/>
      <c r="AB193" s="33"/>
      <c r="AC193" s="33"/>
      <c r="AD193" s="33"/>
      <c r="AE193" s="33"/>
      <c r="AF193" s="33"/>
      <c r="AG193" s="33"/>
      <c r="AH193" s="33"/>
    </row>
    <row r="194" spans="1:34" x14ac:dyDescent="0.2">
      <c r="A194" s="34" t="str">
        <f t="shared" si="28"/>
        <v/>
      </c>
      <c r="B194" s="35"/>
      <c r="C194" s="35"/>
      <c r="D194" s="35"/>
      <c r="E194" s="35"/>
      <c r="F194" s="36"/>
      <c r="G194" s="37" t="str">
        <f t="shared" si="24"/>
        <v/>
      </c>
      <c r="H194" s="38"/>
      <c r="I194" s="38"/>
      <c r="J194" s="38"/>
      <c r="K194" s="38"/>
      <c r="L194" s="38"/>
      <c r="M194" s="39"/>
      <c r="N194" s="220">
        <f t="shared" si="25"/>
        <v>0</v>
      </c>
      <c r="P194" s="31">
        <f t="shared" si="29"/>
        <v>0</v>
      </c>
      <c r="Q194" s="31">
        <f t="shared" si="26"/>
        <v>0</v>
      </c>
      <c r="R194" s="32">
        <f t="shared" si="30"/>
        <v>2</v>
      </c>
      <c r="S194" s="32" t="str">
        <f t="shared" si="27"/>
        <v/>
      </c>
      <c r="T194" s="32" t="str">
        <f t="shared" si="27"/>
        <v/>
      </c>
      <c r="U194" s="32" t="str">
        <f t="shared" si="27"/>
        <v/>
      </c>
      <c r="W194" s="33"/>
      <c r="X194" s="33"/>
      <c r="Y194" s="33"/>
      <c r="Z194" s="33"/>
      <c r="AA194" s="33"/>
      <c r="AB194" s="33"/>
      <c r="AC194" s="33"/>
      <c r="AD194" s="33"/>
      <c r="AE194" s="33"/>
      <c r="AF194" s="33"/>
      <c r="AG194" s="33"/>
      <c r="AH194" s="33"/>
    </row>
    <row r="195" spans="1:34" x14ac:dyDescent="0.2">
      <c r="A195" s="34" t="str">
        <f t="shared" si="28"/>
        <v/>
      </c>
      <c r="B195" s="35"/>
      <c r="C195" s="35"/>
      <c r="D195" s="35"/>
      <c r="E195" s="35"/>
      <c r="F195" s="36"/>
      <c r="G195" s="37" t="str">
        <f t="shared" si="24"/>
        <v/>
      </c>
      <c r="H195" s="38"/>
      <c r="I195" s="38"/>
      <c r="J195" s="38"/>
      <c r="K195" s="38"/>
      <c r="L195" s="38"/>
      <c r="M195" s="39"/>
      <c r="N195" s="220">
        <f t="shared" si="25"/>
        <v>0</v>
      </c>
      <c r="P195" s="31">
        <f t="shared" si="29"/>
        <v>0</v>
      </c>
      <c r="Q195" s="31">
        <f t="shared" si="26"/>
        <v>0</v>
      </c>
      <c r="R195" s="32">
        <f t="shared" si="30"/>
        <v>2</v>
      </c>
      <c r="S195" s="32" t="str">
        <f t="shared" si="27"/>
        <v/>
      </c>
      <c r="T195" s="32" t="str">
        <f t="shared" si="27"/>
        <v/>
      </c>
      <c r="U195" s="32" t="str">
        <f t="shared" si="27"/>
        <v/>
      </c>
      <c r="W195" s="33"/>
      <c r="X195" s="33"/>
      <c r="Y195" s="33"/>
      <c r="Z195" s="33"/>
      <c r="AA195" s="33"/>
      <c r="AB195" s="33"/>
      <c r="AC195" s="33"/>
      <c r="AD195" s="33"/>
      <c r="AE195" s="33"/>
      <c r="AF195" s="33"/>
      <c r="AG195" s="33"/>
      <c r="AH195" s="33"/>
    </row>
    <row r="196" spans="1:34" x14ac:dyDescent="0.2">
      <c r="A196" s="34" t="str">
        <f t="shared" si="28"/>
        <v/>
      </c>
      <c r="B196" s="35"/>
      <c r="C196" s="35"/>
      <c r="D196" s="35"/>
      <c r="E196" s="35"/>
      <c r="F196" s="36"/>
      <c r="G196" s="37" t="str">
        <f t="shared" si="24"/>
        <v/>
      </c>
      <c r="H196" s="38"/>
      <c r="I196" s="38"/>
      <c r="J196" s="38"/>
      <c r="K196" s="38"/>
      <c r="L196" s="38"/>
      <c r="M196" s="39"/>
      <c r="N196" s="220">
        <f t="shared" si="25"/>
        <v>0</v>
      </c>
      <c r="P196" s="31">
        <f t="shared" si="29"/>
        <v>0</v>
      </c>
      <c r="Q196" s="31">
        <f t="shared" si="26"/>
        <v>0</v>
      </c>
      <c r="R196" s="32">
        <f t="shared" si="30"/>
        <v>2</v>
      </c>
      <c r="S196" s="32" t="str">
        <f t="shared" si="27"/>
        <v/>
      </c>
      <c r="T196" s="32" t="str">
        <f t="shared" si="27"/>
        <v/>
      </c>
      <c r="U196" s="32" t="str">
        <f t="shared" si="27"/>
        <v/>
      </c>
      <c r="W196" s="33"/>
      <c r="X196" s="33"/>
      <c r="Y196" s="33"/>
      <c r="Z196" s="33"/>
      <c r="AA196" s="33"/>
      <c r="AB196" s="33"/>
      <c r="AC196" s="33"/>
      <c r="AD196" s="33"/>
      <c r="AE196" s="33"/>
      <c r="AF196" s="33"/>
      <c r="AG196" s="33"/>
      <c r="AH196" s="33"/>
    </row>
    <row r="197" spans="1:34" x14ac:dyDescent="0.2">
      <c r="A197" s="34" t="str">
        <f t="shared" si="28"/>
        <v/>
      </c>
      <c r="B197" s="35"/>
      <c r="C197" s="35"/>
      <c r="D197" s="35"/>
      <c r="E197" s="35"/>
      <c r="F197" s="36"/>
      <c r="G197" s="37" t="str">
        <f t="shared" si="24"/>
        <v/>
      </c>
      <c r="H197" s="38"/>
      <c r="I197" s="38"/>
      <c r="J197" s="38"/>
      <c r="K197" s="38"/>
      <c r="L197" s="38"/>
      <c r="M197" s="39"/>
      <c r="N197" s="220">
        <f t="shared" si="25"/>
        <v>0</v>
      </c>
      <c r="P197" s="31">
        <f t="shared" si="29"/>
        <v>0</v>
      </c>
      <c r="Q197" s="31">
        <f t="shared" si="26"/>
        <v>0</v>
      </c>
      <c r="R197" s="32">
        <f t="shared" si="30"/>
        <v>2</v>
      </c>
      <c r="S197" s="32" t="str">
        <f t="shared" si="27"/>
        <v/>
      </c>
      <c r="T197" s="32" t="str">
        <f t="shared" si="27"/>
        <v/>
      </c>
      <c r="U197" s="32" t="str">
        <f t="shared" si="27"/>
        <v/>
      </c>
      <c r="W197" s="33"/>
      <c r="X197" s="33"/>
      <c r="Y197" s="33"/>
      <c r="Z197" s="33"/>
      <c r="AA197" s="33"/>
      <c r="AB197" s="33"/>
      <c r="AC197" s="33"/>
      <c r="AD197" s="33"/>
      <c r="AE197" s="33"/>
      <c r="AF197" s="33"/>
      <c r="AG197" s="33"/>
      <c r="AH197" s="33"/>
    </row>
    <row r="198" spans="1:34" x14ac:dyDescent="0.2">
      <c r="A198" s="34" t="str">
        <f t="shared" si="28"/>
        <v/>
      </c>
      <c r="B198" s="35"/>
      <c r="C198" s="35"/>
      <c r="D198" s="35"/>
      <c r="E198" s="35"/>
      <c r="F198" s="36"/>
      <c r="G198" s="37" t="str">
        <f t="shared" si="24"/>
        <v/>
      </c>
      <c r="H198" s="38"/>
      <c r="I198" s="38"/>
      <c r="J198" s="38"/>
      <c r="K198" s="38"/>
      <c r="L198" s="38"/>
      <c r="M198" s="39"/>
      <c r="N198" s="220">
        <f t="shared" si="25"/>
        <v>0</v>
      </c>
      <c r="P198" s="31">
        <f t="shared" si="29"/>
        <v>0</v>
      </c>
      <c r="Q198" s="31">
        <f t="shared" si="26"/>
        <v>0</v>
      </c>
      <c r="R198" s="32">
        <f t="shared" si="30"/>
        <v>2</v>
      </c>
      <c r="S198" s="32" t="str">
        <f t="shared" si="27"/>
        <v/>
      </c>
      <c r="T198" s="32" t="str">
        <f t="shared" si="27"/>
        <v/>
      </c>
      <c r="U198" s="32" t="str">
        <f t="shared" si="27"/>
        <v/>
      </c>
      <c r="W198" s="33"/>
      <c r="X198" s="33"/>
      <c r="Y198" s="33"/>
      <c r="Z198" s="33"/>
      <c r="AA198" s="33"/>
      <c r="AB198" s="33"/>
      <c r="AC198" s="33"/>
      <c r="AD198" s="33"/>
      <c r="AE198" s="33"/>
      <c r="AF198" s="33"/>
      <c r="AG198" s="33"/>
      <c r="AH198" s="33"/>
    </row>
    <row r="199" spans="1:34" x14ac:dyDescent="0.2">
      <c r="A199" s="34" t="str">
        <f t="shared" si="28"/>
        <v/>
      </c>
      <c r="B199" s="35"/>
      <c r="C199" s="35"/>
      <c r="D199" s="35"/>
      <c r="E199" s="35"/>
      <c r="F199" s="36"/>
      <c r="G199" s="37" t="str">
        <f t="shared" si="24"/>
        <v/>
      </c>
      <c r="H199" s="38"/>
      <c r="I199" s="38"/>
      <c r="J199" s="38"/>
      <c r="K199" s="38"/>
      <c r="L199" s="38"/>
      <c r="M199" s="39"/>
      <c r="N199" s="220">
        <f t="shared" si="25"/>
        <v>0</v>
      </c>
      <c r="P199" s="31">
        <f t="shared" si="29"/>
        <v>0</v>
      </c>
      <c r="Q199" s="31">
        <f t="shared" si="26"/>
        <v>0</v>
      </c>
      <c r="R199" s="32">
        <f t="shared" si="30"/>
        <v>2</v>
      </c>
      <c r="S199" s="32" t="str">
        <f t="shared" si="27"/>
        <v/>
      </c>
      <c r="T199" s="32" t="str">
        <f t="shared" si="27"/>
        <v/>
      </c>
      <c r="U199" s="32" t="str">
        <f t="shared" si="27"/>
        <v/>
      </c>
      <c r="W199" s="33"/>
      <c r="X199" s="33"/>
      <c r="Y199" s="33"/>
      <c r="Z199" s="33"/>
      <c r="AA199" s="33"/>
      <c r="AB199" s="33"/>
      <c r="AC199" s="33"/>
      <c r="AD199" s="33"/>
      <c r="AE199" s="33"/>
      <c r="AF199" s="33"/>
      <c r="AG199" s="33"/>
      <c r="AH199" s="33"/>
    </row>
    <row r="200" spans="1:34" x14ac:dyDescent="0.2">
      <c r="A200" s="34" t="str">
        <f t="shared" si="28"/>
        <v/>
      </c>
      <c r="B200" s="35"/>
      <c r="C200" s="35"/>
      <c r="D200" s="35"/>
      <c r="E200" s="35"/>
      <c r="F200" s="36"/>
      <c r="G200" s="37" t="str">
        <f t="shared" si="24"/>
        <v/>
      </c>
      <c r="H200" s="38"/>
      <c r="I200" s="38"/>
      <c r="J200" s="38"/>
      <c r="K200" s="38"/>
      <c r="L200" s="38"/>
      <c r="M200" s="39"/>
      <c r="N200" s="220">
        <f t="shared" si="25"/>
        <v>0</v>
      </c>
      <c r="P200" s="31">
        <f t="shared" si="29"/>
        <v>0</v>
      </c>
      <c r="Q200" s="31">
        <f t="shared" si="26"/>
        <v>0</v>
      </c>
      <c r="R200" s="32">
        <f t="shared" si="30"/>
        <v>2</v>
      </c>
      <c r="S200" s="32" t="str">
        <f t="shared" si="27"/>
        <v/>
      </c>
      <c r="T200" s="32" t="str">
        <f t="shared" si="27"/>
        <v/>
      </c>
      <c r="U200" s="32" t="str">
        <f t="shared" si="27"/>
        <v/>
      </c>
      <c r="W200" s="33"/>
      <c r="X200" s="33"/>
      <c r="Y200" s="33"/>
      <c r="Z200" s="33"/>
      <c r="AA200" s="33"/>
      <c r="AB200" s="33"/>
      <c r="AC200" s="33"/>
      <c r="AD200" s="33"/>
      <c r="AE200" s="33"/>
      <c r="AF200" s="33"/>
      <c r="AG200" s="33"/>
      <c r="AH200" s="33"/>
    </row>
    <row r="201" spans="1:34" x14ac:dyDescent="0.2">
      <c r="A201" s="34" t="str">
        <f t="shared" si="28"/>
        <v/>
      </c>
      <c r="B201" s="35"/>
      <c r="C201" s="35"/>
      <c r="D201" s="35"/>
      <c r="E201" s="35"/>
      <c r="F201" s="36"/>
      <c r="G201" s="37" t="str">
        <f t="shared" si="24"/>
        <v/>
      </c>
      <c r="H201" s="38"/>
      <c r="I201" s="38"/>
      <c r="J201" s="38"/>
      <c r="K201" s="38"/>
      <c r="L201" s="38"/>
      <c r="M201" s="39"/>
      <c r="N201" s="220">
        <f t="shared" si="25"/>
        <v>0</v>
      </c>
      <c r="P201" s="31">
        <f t="shared" si="29"/>
        <v>0</v>
      </c>
      <c r="Q201" s="31">
        <f t="shared" si="26"/>
        <v>0</v>
      </c>
      <c r="R201" s="32">
        <f t="shared" si="30"/>
        <v>2</v>
      </c>
      <c r="S201" s="32" t="str">
        <f t="shared" si="27"/>
        <v/>
      </c>
      <c r="T201" s="32" t="str">
        <f t="shared" si="27"/>
        <v/>
      </c>
      <c r="U201" s="32" t="str">
        <f t="shared" si="27"/>
        <v/>
      </c>
      <c r="W201" s="33"/>
      <c r="X201" s="33"/>
      <c r="Y201" s="33"/>
      <c r="Z201" s="33"/>
      <c r="AA201" s="33"/>
      <c r="AB201" s="33"/>
      <c r="AC201" s="33"/>
      <c r="AD201" s="33"/>
      <c r="AE201" s="33"/>
      <c r="AF201" s="33"/>
      <c r="AG201" s="33"/>
      <c r="AH201" s="33"/>
    </row>
    <row r="202" spans="1:34" x14ac:dyDescent="0.2">
      <c r="A202" s="34" t="str">
        <f t="shared" si="28"/>
        <v/>
      </c>
      <c r="B202" s="35"/>
      <c r="C202" s="35"/>
      <c r="D202" s="35"/>
      <c r="E202" s="35"/>
      <c r="F202" s="36"/>
      <c r="G202" s="37" t="str">
        <f t="shared" si="24"/>
        <v/>
      </c>
      <c r="H202" s="38"/>
      <c r="I202" s="38"/>
      <c r="J202" s="38"/>
      <c r="K202" s="38"/>
      <c r="L202" s="38"/>
      <c r="M202" s="39"/>
      <c r="N202" s="220">
        <f t="shared" si="25"/>
        <v>0</v>
      </c>
      <c r="P202" s="31">
        <f t="shared" si="29"/>
        <v>0</v>
      </c>
      <c r="Q202" s="31">
        <f t="shared" si="26"/>
        <v>0</v>
      </c>
      <c r="R202" s="32">
        <f t="shared" si="30"/>
        <v>2</v>
      </c>
      <c r="S202" s="32" t="str">
        <f t="shared" si="27"/>
        <v/>
      </c>
      <c r="T202" s="32" t="str">
        <f t="shared" si="27"/>
        <v/>
      </c>
      <c r="U202" s="32" t="str">
        <f t="shared" si="27"/>
        <v/>
      </c>
      <c r="W202" s="33"/>
      <c r="X202" s="33"/>
      <c r="Y202" s="33"/>
      <c r="Z202" s="33"/>
      <c r="AA202" s="33"/>
      <c r="AB202" s="33"/>
      <c r="AC202" s="33"/>
      <c r="AD202" s="33"/>
      <c r="AE202" s="33"/>
      <c r="AF202" s="33"/>
      <c r="AG202" s="33"/>
      <c r="AH202" s="33"/>
    </row>
    <row r="203" spans="1:34" x14ac:dyDescent="0.2">
      <c r="A203" s="34" t="str">
        <f t="shared" si="28"/>
        <v/>
      </c>
      <c r="B203" s="35"/>
      <c r="C203" s="35"/>
      <c r="D203" s="35"/>
      <c r="E203" s="35"/>
      <c r="F203" s="36"/>
      <c r="G203" s="37" t="str">
        <f t="shared" si="24"/>
        <v/>
      </c>
      <c r="H203" s="38"/>
      <c r="I203" s="38"/>
      <c r="J203" s="38"/>
      <c r="K203" s="38"/>
      <c r="L203" s="38"/>
      <c r="M203" s="39"/>
      <c r="N203" s="220">
        <f t="shared" si="25"/>
        <v>0</v>
      </c>
      <c r="P203" s="31">
        <f t="shared" si="29"/>
        <v>0</v>
      </c>
      <c r="Q203" s="31">
        <f t="shared" si="26"/>
        <v>0</v>
      </c>
      <c r="R203" s="32">
        <f t="shared" si="30"/>
        <v>2</v>
      </c>
      <c r="S203" s="32" t="str">
        <f t="shared" si="27"/>
        <v/>
      </c>
      <c r="T203" s="32" t="str">
        <f t="shared" si="27"/>
        <v/>
      </c>
      <c r="U203" s="32" t="str">
        <f t="shared" si="27"/>
        <v/>
      </c>
      <c r="W203" s="33"/>
      <c r="X203" s="33"/>
      <c r="Y203" s="33"/>
      <c r="Z203" s="33"/>
      <c r="AA203" s="33"/>
      <c r="AB203" s="33"/>
      <c r="AC203" s="33"/>
      <c r="AD203" s="33"/>
      <c r="AE203" s="33"/>
      <c r="AF203" s="33"/>
      <c r="AG203" s="33"/>
      <c r="AH203" s="33"/>
    </row>
    <row r="204" spans="1:34" x14ac:dyDescent="0.2">
      <c r="A204" s="34" t="str">
        <f t="shared" si="28"/>
        <v/>
      </c>
      <c r="B204" s="35"/>
      <c r="C204" s="35"/>
      <c r="D204" s="35"/>
      <c r="E204" s="35"/>
      <c r="F204" s="36"/>
      <c r="G204" s="37" t="str">
        <f t="shared" si="24"/>
        <v/>
      </c>
      <c r="H204" s="38"/>
      <c r="I204" s="38"/>
      <c r="J204" s="38"/>
      <c r="K204" s="38"/>
      <c r="L204" s="38"/>
      <c r="M204" s="39"/>
      <c r="N204" s="220">
        <f t="shared" si="25"/>
        <v>0</v>
      </c>
      <c r="P204" s="31">
        <f t="shared" si="29"/>
        <v>0</v>
      </c>
      <c r="Q204" s="31">
        <f t="shared" si="26"/>
        <v>0</v>
      </c>
      <c r="R204" s="32">
        <f t="shared" si="30"/>
        <v>2</v>
      </c>
      <c r="S204" s="32" t="str">
        <f t="shared" si="27"/>
        <v/>
      </c>
      <c r="T204" s="32" t="str">
        <f t="shared" si="27"/>
        <v/>
      </c>
      <c r="U204" s="32" t="str">
        <f t="shared" si="27"/>
        <v/>
      </c>
      <c r="W204" s="33"/>
      <c r="X204" s="33"/>
      <c r="Y204" s="33"/>
      <c r="Z204" s="33"/>
      <c r="AA204" s="33"/>
      <c r="AB204" s="33"/>
      <c r="AC204" s="33"/>
      <c r="AD204" s="33"/>
      <c r="AE204" s="33"/>
      <c r="AF204" s="33"/>
      <c r="AG204" s="33"/>
      <c r="AH204" s="33"/>
    </row>
    <row r="205" spans="1:34" x14ac:dyDescent="0.2">
      <c r="A205" s="34" t="str">
        <f t="shared" si="28"/>
        <v/>
      </c>
      <c r="B205" s="35"/>
      <c r="C205" s="35"/>
      <c r="D205" s="35"/>
      <c r="E205" s="35"/>
      <c r="F205" s="36"/>
      <c r="G205" s="37" t="str">
        <f t="shared" si="24"/>
        <v/>
      </c>
      <c r="H205" s="38"/>
      <c r="I205" s="38"/>
      <c r="J205" s="38"/>
      <c r="K205" s="38"/>
      <c r="L205" s="38"/>
      <c r="M205" s="39"/>
      <c r="N205" s="220">
        <f t="shared" si="25"/>
        <v>0</v>
      </c>
      <c r="P205" s="31">
        <f t="shared" si="29"/>
        <v>0</v>
      </c>
      <c r="Q205" s="31">
        <f t="shared" si="26"/>
        <v>0</v>
      </c>
      <c r="R205" s="32">
        <f t="shared" si="30"/>
        <v>2</v>
      </c>
      <c r="S205" s="32" t="str">
        <f t="shared" si="27"/>
        <v/>
      </c>
      <c r="T205" s="32" t="str">
        <f t="shared" si="27"/>
        <v/>
      </c>
      <c r="U205" s="32" t="str">
        <f t="shared" si="27"/>
        <v/>
      </c>
      <c r="W205" s="33"/>
      <c r="X205" s="33"/>
      <c r="Y205" s="33"/>
      <c r="Z205" s="33"/>
      <c r="AA205" s="33"/>
      <c r="AB205" s="33"/>
      <c r="AC205" s="33"/>
      <c r="AD205" s="33"/>
      <c r="AE205" s="33"/>
      <c r="AF205" s="33"/>
      <c r="AG205" s="33"/>
      <c r="AH205" s="33"/>
    </row>
    <row r="206" spans="1:34" x14ac:dyDescent="0.2">
      <c r="A206" s="34" t="str">
        <f t="shared" si="28"/>
        <v/>
      </c>
      <c r="B206" s="35"/>
      <c r="C206" s="35"/>
      <c r="D206" s="35"/>
      <c r="E206" s="35"/>
      <c r="F206" s="36"/>
      <c r="G206" s="37" t="str">
        <f t="shared" si="24"/>
        <v/>
      </c>
      <c r="H206" s="38"/>
      <c r="I206" s="38"/>
      <c r="J206" s="38"/>
      <c r="K206" s="38"/>
      <c r="L206" s="38"/>
      <c r="M206" s="39"/>
      <c r="N206" s="220">
        <f t="shared" si="25"/>
        <v>0</v>
      </c>
      <c r="P206" s="31">
        <f t="shared" si="29"/>
        <v>0</v>
      </c>
      <c r="Q206" s="31">
        <f t="shared" si="26"/>
        <v>0</v>
      </c>
      <c r="R206" s="32">
        <f t="shared" si="30"/>
        <v>2</v>
      </c>
      <c r="S206" s="32" t="str">
        <f t="shared" si="27"/>
        <v/>
      </c>
      <c r="T206" s="32" t="str">
        <f t="shared" si="27"/>
        <v/>
      </c>
      <c r="U206" s="32" t="str">
        <f t="shared" si="27"/>
        <v/>
      </c>
      <c r="W206" s="33"/>
      <c r="X206" s="33"/>
      <c r="Y206" s="33"/>
      <c r="Z206" s="33"/>
      <c r="AA206" s="33"/>
      <c r="AB206" s="33"/>
      <c r="AC206" s="33"/>
      <c r="AD206" s="33"/>
      <c r="AE206" s="33"/>
      <c r="AF206" s="33"/>
      <c r="AG206" s="33"/>
      <c r="AH206" s="33"/>
    </row>
    <row r="207" spans="1:34" x14ac:dyDescent="0.2">
      <c r="A207" s="34" t="str">
        <f t="shared" si="28"/>
        <v/>
      </c>
      <c r="B207" s="35"/>
      <c r="C207" s="35"/>
      <c r="D207" s="35"/>
      <c r="E207" s="35"/>
      <c r="F207" s="36"/>
      <c r="G207" s="37" t="str">
        <f t="shared" si="24"/>
        <v/>
      </c>
      <c r="H207" s="38"/>
      <c r="I207" s="38"/>
      <c r="J207" s="38"/>
      <c r="K207" s="38"/>
      <c r="L207" s="38"/>
      <c r="M207" s="39"/>
      <c r="N207" s="220">
        <f t="shared" si="25"/>
        <v>0</v>
      </c>
      <c r="P207" s="31">
        <f t="shared" si="29"/>
        <v>0</v>
      </c>
      <c r="Q207" s="31">
        <f t="shared" si="26"/>
        <v>0</v>
      </c>
      <c r="R207" s="32">
        <f t="shared" si="30"/>
        <v>2</v>
      </c>
      <c r="S207" s="32" t="str">
        <f t="shared" si="27"/>
        <v/>
      </c>
      <c r="T207" s="32" t="str">
        <f t="shared" si="27"/>
        <v/>
      </c>
      <c r="U207" s="32" t="str">
        <f t="shared" si="27"/>
        <v/>
      </c>
      <c r="W207" s="33"/>
      <c r="X207" s="33"/>
      <c r="Y207" s="33"/>
      <c r="Z207" s="33"/>
      <c r="AA207" s="33"/>
      <c r="AB207" s="33"/>
      <c r="AC207" s="33"/>
      <c r="AD207" s="33"/>
      <c r="AE207" s="33"/>
      <c r="AF207" s="33"/>
      <c r="AG207" s="33"/>
      <c r="AH207" s="33"/>
    </row>
    <row r="208" spans="1:34" x14ac:dyDescent="0.2">
      <c r="A208" s="34" t="str">
        <f t="shared" si="28"/>
        <v/>
      </c>
      <c r="B208" s="35"/>
      <c r="C208" s="35"/>
      <c r="D208" s="35"/>
      <c r="E208" s="35"/>
      <c r="F208" s="36"/>
      <c r="G208" s="37" t="str">
        <f t="shared" si="24"/>
        <v/>
      </c>
      <c r="H208" s="38"/>
      <c r="I208" s="38"/>
      <c r="J208" s="38"/>
      <c r="K208" s="38"/>
      <c r="L208" s="38"/>
      <c r="M208" s="39"/>
      <c r="N208" s="220">
        <f t="shared" si="25"/>
        <v>0</v>
      </c>
      <c r="P208" s="31">
        <f t="shared" si="29"/>
        <v>0</v>
      </c>
      <c r="Q208" s="31">
        <f t="shared" si="26"/>
        <v>0</v>
      </c>
      <c r="R208" s="32">
        <f t="shared" si="30"/>
        <v>2</v>
      </c>
      <c r="S208" s="32" t="str">
        <f t="shared" si="27"/>
        <v/>
      </c>
      <c r="T208" s="32" t="str">
        <f t="shared" si="27"/>
        <v/>
      </c>
      <c r="U208" s="32" t="str">
        <f t="shared" si="27"/>
        <v/>
      </c>
      <c r="W208" s="33"/>
      <c r="X208" s="33"/>
      <c r="Y208" s="33"/>
      <c r="Z208" s="33"/>
      <c r="AA208" s="33"/>
      <c r="AB208" s="33"/>
      <c r="AC208" s="33"/>
      <c r="AD208" s="33"/>
      <c r="AE208" s="33"/>
      <c r="AF208" s="33"/>
      <c r="AG208" s="33"/>
      <c r="AH208" s="33"/>
    </row>
    <row r="209" spans="1:34" x14ac:dyDescent="0.2">
      <c r="A209" s="31"/>
      <c r="W209" s="33"/>
      <c r="X209" s="33"/>
      <c r="Y209" s="33"/>
      <c r="Z209" s="33"/>
      <c r="AA209" s="33"/>
      <c r="AB209" s="33"/>
      <c r="AC209" s="33"/>
      <c r="AD209" s="33"/>
      <c r="AE209" s="33"/>
      <c r="AF209" s="33"/>
      <c r="AG209" s="33"/>
      <c r="AH209" s="33"/>
    </row>
    <row r="210" spans="1:34" x14ac:dyDescent="0.2">
      <c r="A210" s="31"/>
      <c r="W210" s="33"/>
      <c r="X210" s="33"/>
      <c r="Y210" s="33"/>
      <c r="Z210" s="33"/>
      <c r="AA210" s="33"/>
      <c r="AB210" s="33"/>
      <c r="AC210" s="33"/>
      <c r="AD210" s="33"/>
      <c r="AE210" s="33"/>
      <c r="AF210" s="33"/>
      <c r="AG210" s="33"/>
      <c r="AH210" s="33"/>
    </row>
    <row r="211" spans="1:34" x14ac:dyDescent="0.2">
      <c r="A211" s="31"/>
      <c r="W211" s="33"/>
      <c r="X211" s="33"/>
      <c r="Y211" s="33"/>
      <c r="Z211" s="33"/>
      <c r="AA211" s="33"/>
      <c r="AB211" s="33"/>
      <c r="AC211" s="33"/>
      <c r="AD211" s="33"/>
      <c r="AE211" s="33"/>
      <c r="AF211" s="33"/>
      <c r="AG211" s="33"/>
      <c r="AH211" s="33"/>
    </row>
    <row r="212" spans="1:34" x14ac:dyDescent="0.2">
      <c r="A212" s="31"/>
      <c r="W212" s="33"/>
      <c r="X212" s="33"/>
      <c r="Y212" s="33"/>
      <c r="Z212" s="33"/>
      <c r="AA212" s="33"/>
      <c r="AB212" s="33"/>
      <c r="AC212" s="33"/>
      <c r="AD212" s="33"/>
      <c r="AE212" s="33"/>
      <c r="AF212" s="33"/>
      <c r="AG212" s="33"/>
      <c r="AH212" s="33"/>
    </row>
    <row r="213" spans="1:34" x14ac:dyDescent="0.2">
      <c r="A213" s="31"/>
      <c r="W213" s="33"/>
      <c r="X213" s="33"/>
      <c r="Y213" s="33"/>
      <c r="Z213" s="33"/>
      <c r="AA213" s="33"/>
      <c r="AB213" s="33"/>
      <c r="AC213" s="33"/>
      <c r="AD213" s="33"/>
      <c r="AE213" s="33"/>
      <c r="AF213" s="33"/>
      <c r="AG213" s="33"/>
      <c r="AH213" s="33"/>
    </row>
    <row r="214" spans="1:34" x14ac:dyDescent="0.2">
      <c r="A214" s="31"/>
      <c r="W214" s="33"/>
      <c r="X214" s="33"/>
      <c r="Y214" s="33"/>
      <c r="Z214" s="33"/>
      <c r="AA214" s="33"/>
      <c r="AB214" s="33"/>
      <c r="AC214" s="33"/>
      <c r="AD214" s="33"/>
      <c r="AE214" s="33"/>
      <c r="AF214" s="33"/>
      <c r="AG214" s="33"/>
      <c r="AH214" s="33"/>
    </row>
    <row r="215" spans="1:34" x14ac:dyDescent="0.2">
      <c r="A215" s="31"/>
      <c r="W215" s="33"/>
      <c r="X215" s="33"/>
      <c r="Y215" s="33"/>
      <c r="Z215" s="33"/>
      <c r="AA215" s="33"/>
      <c r="AB215" s="33"/>
      <c r="AC215" s="33"/>
      <c r="AD215" s="33"/>
      <c r="AE215" s="33"/>
      <c r="AF215" s="33"/>
      <c r="AG215" s="33"/>
      <c r="AH215" s="33"/>
    </row>
    <row r="219" spans="1:34" ht="13.5" customHeight="1" x14ac:dyDescent="0.2">
      <c r="D219" s="33" t="s">
        <v>14</v>
      </c>
      <c r="E219" s="33" t="s">
        <v>201</v>
      </c>
      <c r="I219" s="217" t="s">
        <v>200</v>
      </c>
      <c r="M219" s="33"/>
      <c r="N219" s="214"/>
      <c r="O219" s="33"/>
      <c r="P219" s="33"/>
      <c r="Q219" s="33"/>
      <c r="R219" s="33"/>
      <c r="S219" s="33"/>
      <c r="T219" s="33"/>
      <c r="U219" s="33"/>
      <c r="V219" s="33"/>
      <c r="W219" s="33"/>
      <c r="X219" s="33"/>
      <c r="Y219" s="33"/>
      <c r="Z219" s="33"/>
      <c r="AA219" s="33"/>
      <c r="AB219" s="33"/>
      <c r="AC219" s="33"/>
      <c r="AD219" s="33"/>
      <c r="AE219" s="33"/>
      <c r="AF219" s="33"/>
      <c r="AG219" s="33"/>
      <c r="AH219" s="33"/>
    </row>
    <row r="220" spans="1:34" x14ac:dyDescent="0.2">
      <c r="D220" s="33" t="s">
        <v>18</v>
      </c>
      <c r="E220" s="33" t="s">
        <v>209</v>
      </c>
      <c r="I220" s="217"/>
      <c r="M220" s="33"/>
      <c r="N220" s="214"/>
      <c r="O220" s="33"/>
      <c r="P220" s="33"/>
      <c r="Q220" s="33"/>
      <c r="R220" s="33"/>
      <c r="S220" s="33"/>
      <c r="T220" s="33"/>
      <c r="U220" s="33"/>
      <c r="V220" s="33"/>
      <c r="W220" s="33"/>
      <c r="X220" s="33"/>
      <c r="Y220" s="33"/>
      <c r="Z220" s="33"/>
      <c r="AA220" s="33"/>
      <c r="AB220" s="33"/>
      <c r="AC220" s="33"/>
      <c r="AD220" s="33"/>
      <c r="AE220" s="33"/>
      <c r="AF220" s="33"/>
      <c r="AG220" s="33"/>
      <c r="AH220" s="33"/>
    </row>
    <row r="221" spans="1:34" x14ac:dyDescent="0.2">
      <c r="I221" s="216"/>
      <c r="M221" s="33"/>
      <c r="N221" s="214"/>
      <c r="O221" s="33"/>
      <c r="P221" s="33"/>
      <c r="Q221" s="33"/>
      <c r="R221" s="33"/>
      <c r="S221" s="33"/>
      <c r="T221" s="33"/>
      <c r="U221" s="33"/>
      <c r="V221" s="33"/>
      <c r="W221" s="33"/>
      <c r="X221" s="33"/>
      <c r="Y221" s="33"/>
      <c r="Z221" s="33"/>
      <c r="AA221" s="33"/>
      <c r="AB221" s="33"/>
      <c r="AC221" s="33"/>
      <c r="AD221" s="33"/>
      <c r="AE221" s="33"/>
      <c r="AF221" s="33"/>
      <c r="AG221" s="33"/>
      <c r="AH221" s="33"/>
    </row>
    <row r="222" spans="1:34" x14ac:dyDescent="0.2">
      <c r="I222" s="216"/>
      <c r="M222" s="33"/>
      <c r="N222" s="214"/>
      <c r="O222" s="33"/>
      <c r="P222" s="33"/>
      <c r="Q222" s="33"/>
      <c r="R222" s="33"/>
      <c r="S222" s="33"/>
      <c r="T222" s="33"/>
      <c r="U222" s="33"/>
      <c r="V222" s="33"/>
      <c r="W222" s="33"/>
      <c r="X222" s="33"/>
      <c r="Y222" s="33"/>
      <c r="Z222" s="33"/>
      <c r="AA222" s="33"/>
      <c r="AB222" s="33"/>
      <c r="AC222" s="33"/>
      <c r="AD222" s="33"/>
      <c r="AE222" s="33"/>
      <c r="AF222" s="33"/>
      <c r="AG222" s="33"/>
      <c r="AH222" s="33"/>
    </row>
    <row r="223" spans="1:34" x14ac:dyDescent="0.2">
      <c r="I223" s="216"/>
      <c r="M223" s="33"/>
      <c r="N223" s="214"/>
      <c r="O223" s="33"/>
      <c r="P223" s="33"/>
      <c r="Q223" s="33"/>
      <c r="R223" s="33"/>
      <c r="S223" s="33"/>
      <c r="T223" s="33"/>
      <c r="U223" s="33"/>
      <c r="V223" s="33"/>
      <c r="W223" s="33"/>
      <c r="X223" s="33"/>
      <c r="Y223" s="33"/>
      <c r="Z223" s="33"/>
      <c r="AA223" s="33"/>
      <c r="AB223" s="33"/>
      <c r="AC223" s="33"/>
      <c r="AD223" s="33"/>
      <c r="AE223" s="33"/>
      <c r="AF223" s="33"/>
      <c r="AG223" s="33"/>
      <c r="AH223" s="33"/>
    </row>
    <row r="224" spans="1:34" x14ac:dyDescent="0.2">
      <c r="I224" s="216"/>
      <c r="M224" s="33"/>
      <c r="N224" s="214"/>
      <c r="O224" s="33"/>
      <c r="P224" s="33"/>
      <c r="Q224" s="33"/>
      <c r="R224" s="33"/>
      <c r="S224" s="33"/>
      <c r="T224" s="33"/>
      <c r="U224" s="33"/>
      <c r="V224" s="33"/>
      <c r="W224" s="33"/>
      <c r="X224" s="33"/>
      <c r="Y224" s="33"/>
      <c r="Z224" s="33"/>
      <c r="AA224" s="33"/>
      <c r="AB224" s="33"/>
      <c r="AC224" s="33"/>
      <c r="AD224" s="33"/>
      <c r="AE224" s="33"/>
      <c r="AF224" s="33"/>
      <c r="AG224" s="33"/>
      <c r="AH224" s="33"/>
    </row>
    <row r="225" spans="6:34" x14ac:dyDescent="0.2">
      <c r="I225" s="216"/>
      <c r="M225" s="33"/>
      <c r="N225" s="214"/>
      <c r="O225" s="33"/>
      <c r="P225" s="33"/>
      <c r="Q225" s="33"/>
      <c r="R225" s="33"/>
      <c r="S225" s="33"/>
      <c r="T225" s="33"/>
      <c r="U225" s="33"/>
      <c r="V225" s="33"/>
      <c r="W225" s="33"/>
      <c r="X225" s="33"/>
      <c r="Y225" s="33"/>
      <c r="Z225" s="33"/>
      <c r="AA225" s="33"/>
      <c r="AB225" s="33"/>
      <c r="AC225" s="33"/>
      <c r="AD225" s="33"/>
      <c r="AE225" s="33"/>
      <c r="AF225" s="33"/>
      <c r="AG225" s="33"/>
      <c r="AH225" s="33"/>
    </row>
    <row r="226" spans="6:34" x14ac:dyDescent="0.2">
      <c r="I226" s="216"/>
      <c r="M226" s="33"/>
      <c r="N226" s="214"/>
      <c r="O226" s="33"/>
      <c r="P226" s="33"/>
      <c r="Q226" s="33"/>
      <c r="R226" s="33"/>
      <c r="S226" s="33"/>
      <c r="T226" s="33"/>
      <c r="U226" s="33"/>
      <c r="V226" s="33"/>
      <c r="W226" s="33"/>
      <c r="X226" s="33"/>
      <c r="Y226" s="33"/>
      <c r="Z226" s="33"/>
      <c r="AA226" s="33"/>
      <c r="AB226" s="33"/>
      <c r="AC226" s="33"/>
      <c r="AD226" s="33"/>
      <c r="AE226" s="33"/>
      <c r="AF226" s="33"/>
      <c r="AG226" s="33"/>
      <c r="AH226" s="33"/>
    </row>
    <row r="227" spans="6:34" x14ac:dyDescent="0.2">
      <c r="I227" s="216"/>
      <c r="M227" s="33"/>
      <c r="N227" s="214"/>
      <c r="O227" s="33"/>
      <c r="P227" s="33"/>
      <c r="Q227" s="33"/>
      <c r="R227" s="33"/>
      <c r="S227" s="33"/>
      <c r="T227" s="33"/>
      <c r="U227" s="33"/>
      <c r="V227" s="33"/>
      <c r="W227" s="33"/>
      <c r="X227" s="33"/>
      <c r="Y227" s="33"/>
      <c r="Z227" s="33"/>
      <c r="AA227" s="33"/>
      <c r="AB227" s="33"/>
      <c r="AC227" s="33"/>
      <c r="AD227" s="33"/>
      <c r="AE227" s="33"/>
      <c r="AF227" s="33"/>
      <c r="AG227" s="33"/>
      <c r="AH227" s="33"/>
    </row>
    <row r="228" spans="6:34" x14ac:dyDescent="0.2">
      <c r="I228" s="216"/>
      <c r="M228" s="33"/>
      <c r="N228" s="214"/>
      <c r="O228" s="33"/>
      <c r="P228" s="33"/>
      <c r="Q228" s="33"/>
      <c r="R228" s="33"/>
      <c r="S228" s="33"/>
      <c r="T228" s="33"/>
      <c r="U228" s="33"/>
      <c r="V228" s="33"/>
      <c r="W228" s="33"/>
      <c r="X228" s="33"/>
      <c r="Y228" s="33"/>
      <c r="Z228" s="33"/>
      <c r="AA228" s="33"/>
      <c r="AB228" s="33"/>
      <c r="AC228" s="33"/>
      <c r="AD228" s="33"/>
      <c r="AE228" s="33"/>
      <c r="AF228" s="33"/>
      <c r="AG228" s="33"/>
      <c r="AH228" s="33"/>
    </row>
    <row r="229" spans="6:34" x14ac:dyDescent="0.2">
      <c r="I229" s="216"/>
      <c r="M229" s="33"/>
      <c r="N229" s="214"/>
      <c r="O229" s="33"/>
      <c r="P229" s="33"/>
      <c r="Q229" s="33"/>
      <c r="R229" s="33"/>
      <c r="S229" s="33"/>
      <c r="T229" s="33"/>
      <c r="U229" s="33"/>
      <c r="V229" s="33"/>
      <c r="W229" s="33"/>
      <c r="X229" s="33"/>
      <c r="Y229" s="33"/>
      <c r="Z229" s="33"/>
      <c r="AA229" s="33"/>
      <c r="AB229" s="33"/>
      <c r="AC229" s="33"/>
      <c r="AD229" s="33"/>
      <c r="AE229" s="33"/>
      <c r="AF229" s="33"/>
      <c r="AG229" s="33"/>
      <c r="AH229" s="33"/>
    </row>
    <row r="230" spans="6:34" x14ac:dyDescent="0.2">
      <c r="I230" s="216"/>
      <c r="M230" s="33"/>
      <c r="N230" s="214"/>
      <c r="O230" s="33"/>
      <c r="P230" s="33"/>
      <c r="Q230" s="33"/>
      <c r="R230" s="33"/>
      <c r="S230" s="33"/>
      <c r="T230" s="33"/>
      <c r="U230" s="33"/>
      <c r="V230" s="33"/>
      <c r="W230" s="33"/>
      <c r="X230" s="33"/>
      <c r="Y230" s="33"/>
      <c r="Z230" s="33"/>
      <c r="AA230" s="33"/>
      <c r="AB230" s="33"/>
      <c r="AC230" s="33"/>
      <c r="AD230" s="33"/>
      <c r="AE230" s="33"/>
      <c r="AF230" s="33"/>
      <c r="AG230" s="33"/>
      <c r="AH230" s="33"/>
    </row>
    <row r="231" spans="6:34" ht="13.2" x14ac:dyDescent="0.2">
      <c r="I231" s="47"/>
      <c r="M231" s="33"/>
      <c r="N231" s="214"/>
      <c r="O231" s="33"/>
      <c r="P231" s="33"/>
      <c r="Q231" s="33"/>
      <c r="R231" s="33"/>
      <c r="S231" s="33"/>
      <c r="T231" s="33"/>
      <c r="U231" s="33"/>
      <c r="V231" s="33"/>
      <c r="W231" s="33"/>
      <c r="X231" s="33"/>
      <c r="Y231" s="33"/>
      <c r="Z231" s="33"/>
      <c r="AA231" s="33"/>
      <c r="AB231" s="33"/>
      <c r="AC231" s="33"/>
      <c r="AD231" s="33"/>
      <c r="AE231" s="33"/>
      <c r="AF231" s="33"/>
      <c r="AG231" s="33"/>
      <c r="AH231" s="33"/>
    </row>
    <row r="232" spans="6:34" ht="13.2" x14ac:dyDescent="0.2">
      <c r="F232" s="33"/>
      <c r="I232" s="47"/>
      <c r="M232" s="33"/>
      <c r="N232" s="214"/>
      <c r="O232" s="33"/>
      <c r="P232" s="33"/>
      <c r="Q232" s="33"/>
      <c r="R232" s="33"/>
      <c r="S232" s="33"/>
      <c r="T232" s="33"/>
      <c r="U232" s="33"/>
      <c r="V232" s="33"/>
      <c r="W232" s="33"/>
      <c r="X232" s="33"/>
      <c r="Y232" s="33"/>
      <c r="Z232" s="33"/>
      <c r="AA232" s="33"/>
      <c r="AB232" s="33"/>
      <c r="AC232" s="33"/>
      <c r="AD232" s="33"/>
      <c r="AE232" s="33"/>
      <c r="AF232" s="33"/>
      <c r="AG232" s="33"/>
      <c r="AH232" s="33"/>
    </row>
    <row r="233" spans="6:34" ht="13.2" x14ac:dyDescent="0.2">
      <c r="F233" s="33"/>
      <c r="I233" s="47"/>
      <c r="M233" s="33"/>
      <c r="N233" s="214"/>
      <c r="O233" s="33"/>
      <c r="P233" s="33"/>
      <c r="Q233" s="33"/>
      <c r="R233" s="33"/>
      <c r="S233" s="33"/>
      <c r="T233" s="33"/>
      <c r="U233" s="33"/>
      <c r="V233" s="33"/>
      <c r="W233" s="33"/>
      <c r="X233" s="33"/>
      <c r="Y233" s="33"/>
      <c r="Z233" s="33"/>
      <c r="AA233" s="33"/>
      <c r="AB233" s="33"/>
      <c r="AC233" s="33"/>
      <c r="AD233" s="33"/>
      <c r="AE233" s="33"/>
      <c r="AF233" s="33"/>
      <c r="AG233" s="33"/>
      <c r="AH233" s="33"/>
    </row>
    <row r="234" spans="6:34" ht="13.2" x14ac:dyDescent="0.2">
      <c r="F234" s="33"/>
      <c r="I234" s="47"/>
      <c r="M234" s="33"/>
      <c r="N234" s="214"/>
      <c r="O234" s="33"/>
      <c r="P234" s="33"/>
      <c r="Q234" s="33"/>
      <c r="R234" s="33"/>
      <c r="S234" s="33"/>
      <c r="T234" s="33"/>
      <c r="U234" s="33"/>
      <c r="V234" s="33"/>
      <c r="W234" s="33"/>
      <c r="X234" s="33"/>
      <c r="Y234" s="33"/>
      <c r="Z234" s="33"/>
      <c r="AA234" s="33"/>
      <c r="AB234" s="33"/>
      <c r="AC234" s="33"/>
      <c r="AD234" s="33"/>
      <c r="AE234" s="33"/>
      <c r="AF234" s="33"/>
      <c r="AG234" s="33"/>
      <c r="AH234" s="33"/>
    </row>
    <row r="235" spans="6:34" ht="13.2" x14ac:dyDescent="0.2">
      <c r="F235" s="33"/>
      <c r="I235" s="47"/>
      <c r="M235" s="33"/>
      <c r="N235" s="214"/>
      <c r="O235" s="33"/>
      <c r="P235" s="33"/>
      <c r="Q235" s="33"/>
      <c r="R235" s="33"/>
      <c r="S235" s="33"/>
      <c r="T235" s="33"/>
      <c r="U235" s="33"/>
      <c r="V235" s="33"/>
      <c r="W235" s="33"/>
      <c r="X235" s="33"/>
      <c r="Y235" s="33"/>
      <c r="Z235" s="33"/>
      <c r="AA235" s="33"/>
      <c r="AB235" s="33"/>
      <c r="AC235" s="33"/>
      <c r="AD235" s="33"/>
      <c r="AE235" s="33"/>
      <c r="AF235" s="33"/>
      <c r="AG235" s="33"/>
      <c r="AH235" s="33"/>
    </row>
    <row r="236" spans="6:34" ht="13.2" x14ac:dyDescent="0.2">
      <c r="F236" s="33"/>
      <c r="I236" s="47"/>
      <c r="M236" s="33"/>
      <c r="N236" s="214"/>
      <c r="O236" s="33"/>
      <c r="P236" s="33"/>
      <c r="Q236" s="33"/>
      <c r="R236" s="33"/>
      <c r="S236" s="33"/>
      <c r="T236" s="33"/>
      <c r="U236" s="33"/>
      <c r="V236" s="33"/>
      <c r="W236" s="33"/>
      <c r="X236" s="33"/>
      <c r="Y236" s="33"/>
      <c r="Z236" s="33"/>
      <c r="AA236" s="33"/>
      <c r="AB236" s="33"/>
      <c r="AC236" s="33"/>
      <c r="AD236" s="33"/>
      <c r="AE236" s="33"/>
      <c r="AF236" s="33"/>
      <c r="AG236" s="33"/>
      <c r="AH236" s="33"/>
    </row>
    <row r="237" spans="6:34" ht="13.2" x14ac:dyDescent="0.2">
      <c r="F237" s="33"/>
      <c r="I237" s="47"/>
      <c r="M237" s="33"/>
      <c r="N237" s="214"/>
      <c r="O237" s="33"/>
      <c r="P237" s="33"/>
      <c r="Q237" s="33"/>
      <c r="R237" s="33"/>
      <c r="S237" s="33"/>
      <c r="T237" s="33"/>
      <c r="U237" s="33"/>
      <c r="V237" s="33"/>
      <c r="W237" s="33"/>
      <c r="X237" s="33"/>
      <c r="Y237" s="33"/>
      <c r="Z237" s="33"/>
      <c r="AA237" s="33"/>
      <c r="AB237" s="33"/>
      <c r="AC237" s="33"/>
      <c r="AD237" s="33"/>
      <c r="AE237" s="33"/>
      <c r="AF237" s="33"/>
      <c r="AG237" s="33"/>
      <c r="AH237" s="33"/>
    </row>
    <row r="238" spans="6:34" ht="13.2" x14ac:dyDescent="0.2">
      <c r="F238" s="33"/>
      <c r="I238" s="47"/>
      <c r="M238" s="33"/>
      <c r="N238" s="214"/>
      <c r="O238" s="33"/>
      <c r="P238" s="33"/>
      <c r="Q238" s="33"/>
      <c r="R238" s="33"/>
      <c r="S238" s="33"/>
      <c r="T238" s="33"/>
      <c r="U238" s="33"/>
      <c r="V238" s="33"/>
      <c r="W238" s="33"/>
      <c r="X238" s="33"/>
      <c r="Y238" s="33"/>
      <c r="Z238" s="33"/>
      <c r="AA238" s="33"/>
      <c r="AB238" s="33"/>
      <c r="AC238" s="33"/>
      <c r="AD238" s="33"/>
      <c r="AE238" s="33"/>
      <c r="AF238" s="33"/>
      <c r="AG238" s="33"/>
      <c r="AH238" s="33"/>
    </row>
    <row r="239" spans="6:34" ht="13.2" x14ac:dyDescent="0.2">
      <c r="F239" s="33"/>
      <c r="I239" s="47"/>
      <c r="M239" s="33"/>
      <c r="N239" s="214"/>
      <c r="O239" s="33"/>
      <c r="P239" s="33"/>
      <c r="Q239" s="33"/>
      <c r="R239" s="33"/>
      <c r="S239" s="33"/>
      <c r="T239" s="33"/>
      <c r="U239" s="33"/>
      <c r="V239" s="33"/>
      <c r="W239" s="33"/>
      <c r="X239" s="33"/>
      <c r="Y239" s="33"/>
      <c r="Z239" s="33"/>
      <c r="AA239" s="33"/>
      <c r="AB239" s="33"/>
      <c r="AC239" s="33"/>
      <c r="AD239" s="33"/>
      <c r="AE239" s="33"/>
      <c r="AF239" s="33"/>
      <c r="AG239" s="33"/>
      <c r="AH239" s="33"/>
    </row>
    <row r="240" spans="6:34" ht="13.2" x14ac:dyDescent="0.2">
      <c r="F240" s="33"/>
      <c r="I240" s="47"/>
      <c r="M240" s="33"/>
      <c r="N240" s="214"/>
      <c r="O240" s="33"/>
      <c r="P240" s="33"/>
      <c r="Q240" s="33"/>
      <c r="R240" s="33"/>
      <c r="S240" s="33"/>
      <c r="T240" s="33"/>
      <c r="U240" s="33"/>
      <c r="V240" s="33"/>
      <c r="W240" s="33"/>
      <c r="X240" s="33"/>
      <c r="Y240" s="33"/>
      <c r="Z240" s="33"/>
      <c r="AA240" s="33"/>
      <c r="AB240" s="33"/>
      <c r="AC240" s="33"/>
      <c r="AD240" s="33"/>
      <c r="AE240" s="33"/>
      <c r="AF240" s="33"/>
      <c r="AG240" s="33"/>
      <c r="AH240" s="33"/>
    </row>
    <row r="241" spans="6:34" ht="13.2" x14ac:dyDescent="0.2">
      <c r="F241" s="33"/>
      <c r="I241" s="47"/>
      <c r="M241" s="33"/>
      <c r="N241" s="214"/>
      <c r="O241" s="33"/>
      <c r="P241" s="33"/>
      <c r="Q241" s="33"/>
      <c r="R241" s="33"/>
      <c r="S241" s="33"/>
      <c r="T241" s="33"/>
      <c r="U241" s="33"/>
      <c r="V241" s="33"/>
      <c r="W241" s="33"/>
      <c r="X241" s="33"/>
      <c r="Y241" s="33"/>
      <c r="Z241" s="33"/>
      <c r="AA241" s="33"/>
      <c r="AB241" s="33"/>
      <c r="AC241" s="33"/>
      <c r="AD241" s="33"/>
      <c r="AE241" s="33"/>
      <c r="AF241" s="33"/>
      <c r="AG241" s="33"/>
      <c r="AH241" s="33"/>
    </row>
    <row r="242" spans="6:34" ht="13.2" x14ac:dyDescent="0.2">
      <c r="F242" s="33"/>
      <c r="I242" s="47"/>
      <c r="M242" s="33"/>
      <c r="N242" s="214"/>
      <c r="O242" s="33"/>
      <c r="P242" s="33"/>
      <c r="Q242" s="33"/>
      <c r="R242" s="33"/>
      <c r="S242" s="33"/>
      <c r="T242" s="33"/>
      <c r="U242" s="33"/>
      <c r="V242" s="33"/>
      <c r="W242" s="33"/>
      <c r="X242" s="33"/>
      <c r="Y242" s="33"/>
      <c r="Z242" s="33"/>
      <c r="AA242" s="33"/>
      <c r="AB242" s="33"/>
      <c r="AC242" s="33"/>
      <c r="AD242" s="33"/>
      <c r="AE242" s="33"/>
      <c r="AF242" s="33"/>
      <c r="AG242" s="33"/>
      <c r="AH242" s="33"/>
    </row>
    <row r="243" spans="6:34" ht="13.2" x14ac:dyDescent="0.2">
      <c r="F243" s="33"/>
      <c r="I243" s="47"/>
      <c r="M243" s="33"/>
      <c r="N243" s="214"/>
      <c r="O243" s="33"/>
      <c r="P243" s="33"/>
      <c r="Q243" s="33"/>
      <c r="R243" s="33"/>
      <c r="S243" s="33"/>
      <c r="T243" s="33"/>
      <c r="U243" s="33"/>
      <c r="V243" s="33"/>
      <c r="W243" s="33"/>
      <c r="X243" s="33"/>
      <c r="Y243" s="33"/>
      <c r="Z243" s="33"/>
      <c r="AA243" s="33"/>
      <c r="AB243" s="33"/>
      <c r="AC243" s="33"/>
      <c r="AD243" s="33"/>
      <c r="AE243" s="33"/>
      <c r="AF243" s="33"/>
      <c r="AG243" s="33"/>
      <c r="AH243" s="33"/>
    </row>
    <row r="244" spans="6:34" ht="13.2" x14ac:dyDescent="0.2">
      <c r="F244" s="33"/>
      <c r="I244" s="47"/>
      <c r="M244" s="33"/>
      <c r="N244" s="214"/>
      <c r="O244" s="33"/>
      <c r="P244" s="33"/>
      <c r="Q244" s="33"/>
      <c r="R244" s="33"/>
      <c r="S244" s="33"/>
      <c r="T244" s="33"/>
      <c r="U244" s="33"/>
      <c r="V244" s="33"/>
      <c r="W244" s="33"/>
      <c r="X244" s="33"/>
      <c r="Y244" s="33"/>
      <c r="Z244" s="33"/>
      <c r="AA244" s="33"/>
      <c r="AB244" s="33"/>
      <c r="AC244" s="33"/>
      <c r="AD244" s="33"/>
      <c r="AE244" s="33"/>
      <c r="AF244" s="33"/>
      <c r="AG244" s="33"/>
      <c r="AH244" s="33"/>
    </row>
    <row r="245" spans="6:34" ht="13.2" x14ac:dyDescent="0.2">
      <c r="F245" s="33"/>
      <c r="I245" s="47"/>
      <c r="M245" s="33"/>
      <c r="N245" s="214"/>
      <c r="O245" s="33"/>
      <c r="P245" s="33"/>
      <c r="Q245" s="33"/>
      <c r="R245" s="33"/>
      <c r="S245" s="33"/>
      <c r="T245" s="33"/>
      <c r="U245" s="33"/>
      <c r="V245" s="33"/>
      <c r="W245" s="33"/>
      <c r="X245" s="33"/>
      <c r="Y245" s="33"/>
      <c r="Z245" s="33"/>
      <c r="AA245" s="33"/>
      <c r="AB245" s="33"/>
      <c r="AC245" s="33"/>
      <c r="AD245" s="33"/>
      <c r="AE245" s="33"/>
      <c r="AF245" s="33"/>
      <c r="AG245" s="33"/>
      <c r="AH245" s="33"/>
    </row>
    <row r="246" spans="6:34" ht="13.2" x14ac:dyDescent="0.2">
      <c r="F246" s="33"/>
      <c r="I246" s="47"/>
      <c r="M246" s="33"/>
      <c r="N246" s="214"/>
      <c r="O246" s="33"/>
      <c r="P246" s="33"/>
      <c r="Q246" s="33"/>
      <c r="R246" s="33"/>
      <c r="S246" s="33"/>
      <c r="T246" s="33"/>
      <c r="U246" s="33"/>
      <c r="V246" s="33"/>
      <c r="W246" s="33"/>
      <c r="X246" s="33"/>
      <c r="Y246" s="33"/>
      <c r="Z246" s="33"/>
      <c r="AA246" s="33"/>
      <c r="AB246" s="33"/>
      <c r="AC246" s="33"/>
      <c r="AD246" s="33"/>
      <c r="AE246" s="33"/>
      <c r="AF246" s="33"/>
      <c r="AG246" s="33"/>
      <c r="AH246" s="33"/>
    </row>
    <row r="247" spans="6:34" ht="13.2" x14ac:dyDescent="0.2">
      <c r="F247" s="33"/>
      <c r="I247" s="47"/>
      <c r="M247" s="33"/>
      <c r="N247" s="214"/>
      <c r="O247" s="33"/>
      <c r="P247" s="33"/>
      <c r="Q247" s="33"/>
      <c r="R247" s="33"/>
      <c r="S247" s="33"/>
      <c r="T247" s="33"/>
      <c r="U247" s="33"/>
      <c r="V247" s="33"/>
      <c r="W247" s="33"/>
      <c r="X247" s="33"/>
      <c r="Y247" s="33"/>
      <c r="Z247" s="33"/>
      <c r="AA247" s="33"/>
      <c r="AB247" s="33"/>
      <c r="AC247" s="33"/>
      <c r="AD247" s="33"/>
      <c r="AE247" s="33"/>
      <c r="AF247" s="33"/>
      <c r="AG247" s="33"/>
      <c r="AH247" s="33"/>
    </row>
    <row r="249" spans="6:34" x14ac:dyDescent="0.2">
      <c r="F249" s="33"/>
      <c r="M249" s="33"/>
      <c r="N249" s="214"/>
      <c r="O249" s="33"/>
      <c r="P249" s="33"/>
      <c r="Q249" s="33"/>
      <c r="R249" s="33"/>
      <c r="S249" s="33"/>
      <c r="T249" s="33"/>
      <c r="U249" s="33"/>
      <c r="V249" s="33"/>
      <c r="W249" s="33"/>
      <c r="X249" s="33"/>
      <c r="Y249" s="33"/>
      <c r="Z249" s="33"/>
      <c r="AA249" s="33"/>
      <c r="AB249" s="33"/>
      <c r="AC249" s="33"/>
      <c r="AD249" s="33"/>
      <c r="AE249" s="33"/>
      <c r="AF249" s="33"/>
      <c r="AG249" s="33"/>
      <c r="AH249" s="33"/>
    </row>
    <row r="250" spans="6:34" x14ac:dyDescent="0.2">
      <c r="F250" s="33"/>
      <c r="M250" s="33"/>
      <c r="N250" s="214"/>
      <c r="O250" s="33"/>
      <c r="P250" s="33"/>
      <c r="Q250" s="33"/>
      <c r="R250" s="33"/>
      <c r="S250" s="33"/>
      <c r="T250" s="33"/>
      <c r="U250" s="33"/>
      <c r="V250" s="33"/>
      <c r="W250" s="33"/>
      <c r="X250" s="33"/>
      <c r="Y250" s="33"/>
      <c r="Z250" s="33"/>
      <c r="AA250" s="33"/>
      <c r="AB250" s="33"/>
      <c r="AC250" s="33"/>
      <c r="AD250" s="33"/>
      <c r="AE250" s="33"/>
      <c r="AF250" s="33"/>
      <c r="AG250" s="33"/>
      <c r="AH250" s="33"/>
    </row>
  </sheetData>
  <sheetProtection sheet="1" objects="1" scenarios="1"/>
  <phoneticPr fontId="3"/>
  <dataValidations count="8">
    <dataValidation type="date" allowBlank="1" showInputMessage="1" showErrorMessage="1" sqref="F28:F208">
      <formula1>1</formula1>
      <formula2>43383</formula2>
    </dataValidation>
    <dataValidation type="whole" allowBlank="1" showInputMessage="1" showErrorMessage="1" sqref="H27:H208">
      <formula1>10000</formula1>
      <formula2>100000000</formula2>
    </dataValidation>
    <dataValidation type="date" allowBlank="1" showInputMessage="1" showErrorMessage="1" sqref="F27">
      <formula1>1</formula1>
      <formula2>42629</formula2>
    </dataValidation>
    <dataValidation type="list" allowBlank="1" showInputMessage="1" showErrorMessage="1" sqref="E27:E208">
      <formula1>$E$218:$E$220</formula1>
    </dataValidation>
    <dataValidation type="list" allowBlank="1" showInputMessage="1" showErrorMessage="1" sqref="D27:D208">
      <formula1>$D$218:$D$220</formula1>
    </dataValidation>
    <dataValidation type="whole" allowBlank="1" showInputMessage="1" showErrorMessage="1" sqref="N27:N208">
      <formula1>0</formula1>
      <formula2>12500</formula2>
    </dataValidation>
    <dataValidation type="list" allowBlank="1" showInputMessage="1" showErrorMessage="1" sqref="J27:J208">
      <formula1>$Y$30:$Y$43</formula1>
    </dataValidation>
    <dataValidation type="list" allowBlank="1" showInputMessage="1" showErrorMessage="1" sqref="I28:I208">
      <formula1>$I$219:$I$220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9"/>
  <sheetViews>
    <sheetView workbookViewId="0">
      <selection activeCell="D3" sqref="D3:F3"/>
    </sheetView>
  </sheetViews>
  <sheetFormatPr defaultColWidth="9" defaultRowHeight="13.2" x14ac:dyDescent="0.2"/>
  <cols>
    <col min="1" max="1" width="4.109375" style="171" customWidth="1"/>
    <col min="2" max="2" width="7.33203125" style="171" customWidth="1"/>
    <col min="3" max="3" width="23.6640625" style="171" bestFit="1" customWidth="1"/>
    <col min="4" max="4" width="6.21875" style="171" customWidth="1"/>
    <col min="5" max="5" width="8.21875" style="171" customWidth="1"/>
    <col min="6" max="6" width="11.33203125" style="171" bestFit="1" customWidth="1"/>
    <col min="7" max="16384" width="9" style="171"/>
  </cols>
  <sheetData>
    <row r="1" spans="2:15" s="1" customFormat="1" ht="21" x14ac:dyDescent="0.2">
      <c r="C1" s="2" t="s">
        <v>214</v>
      </c>
      <c r="D1" s="2"/>
      <c r="G1" s="3"/>
      <c r="J1" s="3"/>
      <c r="M1" s="3"/>
      <c r="O1" s="4"/>
    </row>
    <row r="2" spans="2:15" s="5" customFormat="1" ht="33" customHeight="1" thickBot="1" x14ac:dyDescent="0.25">
      <c r="B2" s="5" t="s">
        <v>167</v>
      </c>
      <c r="G2" s="6"/>
      <c r="J2" s="6"/>
      <c r="M2" s="6"/>
      <c r="O2" s="7"/>
    </row>
    <row r="3" spans="2:15" x14ac:dyDescent="0.2">
      <c r="C3" s="175" t="s">
        <v>154</v>
      </c>
      <c r="D3" s="257"/>
      <c r="E3" s="257"/>
      <c r="F3" s="258"/>
    </row>
    <row r="4" spans="2:15" x14ac:dyDescent="0.2">
      <c r="C4" s="176" t="s">
        <v>155</v>
      </c>
      <c r="D4" s="259"/>
      <c r="E4" s="259"/>
      <c r="F4" s="260"/>
    </row>
    <row r="5" spans="2:15" ht="13.8" thickBot="1" x14ac:dyDescent="0.25">
      <c r="C5" s="177" t="s">
        <v>163</v>
      </c>
      <c r="D5" s="261"/>
      <c r="E5" s="261"/>
      <c r="F5" s="262"/>
      <c r="G5" s="171" t="s">
        <v>169</v>
      </c>
    </row>
    <row r="7" spans="2:15" ht="24.75" customHeight="1" thickBot="1" x14ac:dyDescent="0.25">
      <c r="B7" s="172" t="s">
        <v>156</v>
      </c>
    </row>
    <row r="8" spans="2:15" ht="13.8" thickBot="1" x14ac:dyDescent="0.25">
      <c r="C8" s="179" t="s">
        <v>160</v>
      </c>
      <c r="D8" s="180" t="s">
        <v>161</v>
      </c>
      <c r="E8" s="180" t="s">
        <v>165</v>
      </c>
      <c r="F8" s="181" t="s">
        <v>166</v>
      </c>
    </row>
    <row r="9" spans="2:15" x14ac:dyDescent="0.2">
      <c r="C9" s="178" t="s">
        <v>157</v>
      </c>
      <c r="D9" s="226"/>
      <c r="E9" s="182">
        <v>1500</v>
      </c>
      <c r="F9" s="183">
        <f>D9*E9</f>
        <v>0</v>
      </c>
    </row>
    <row r="10" spans="2:15" x14ac:dyDescent="0.2">
      <c r="C10" s="173" t="s">
        <v>158</v>
      </c>
      <c r="D10" s="227"/>
      <c r="E10" s="184">
        <v>3000</v>
      </c>
      <c r="F10" s="185">
        <f t="shared" ref="F10" si="0">D10*E10</f>
        <v>0</v>
      </c>
    </row>
    <row r="11" spans="2:15" x14ac:dyDescent="0.2">
      <c r="C11" s="232" t="s">
        <v>213</v>
      </c>
      <c r="D11" s="233"/>
      <c r="E11" s="234">
        <v>4000</v>
      </c>
      <c r="F11" s="235">
        <f>D11*E11</f>
        <v>0</v>
      </c>
    </row>
    <row r="12" spans="2:15" ht="13.8" thickBot="1" x14ac:dyDescent="0.25">
      <c r="C12" s="174" t="s">
        <v>207</v>
      </c>
      <c r="D12" s="228"/>
      <c r="E12" s="186">
        <v>1000</v>
      </c>
      <c r="F12" s="187">
        <f>D12*E12</f>
        <v>0</v>
      </c>
    </row>
    <row r="13" spans="2:15" x14ac:dyDescent="0.2">
      <c r="E13" s="188"/>
      <c r="F13" s="189"/>
    </row>
    <row r="14" spans="2:15" ht="24.75" customHeight="1" thickBot="1" x14ac:dyDescent="0.25">
      <c r="B14" s="172" t="s">
        <v>162</v>
      </c>
      <c r="E14" s="188"/>
      <c r="F14" s="189"/>
    </row>
    <row r="15" spans="2:15" ht="13.8" thickBot="1" x14ac:dyDescent="0.25">
      <c r="C15" s="179" t="s">
        <v>168</v>
      </c>
      <c r="D15" s="180" t="s">
        <v>161</v>
      </c>
      <c r="E15" s="190" t="s">
        <v>165</v>
      </c>
      <c r="F15" s="197" t="s">
        <v>166</v>
      </c>
    </row>
    <row r="16" spans="2:15" x14ac:dyDescent="0.2">
      <c r="C16" s="178" t="s">
        <v>164</v>
      </c>
      <c r="D16" s="226"/>
      <c r="E16" s="191">
        <v>3000</v>
      </c>
      <c r="F16" s="192">
        <f t="shared" ref="F16:F17" si="1">D16*E16</f>
        <v>0</v>
      </c>
    </row>
    <row r="17" spans="3:6" ht="13.8" thickBot="1" x14ac:dyDescent="0.25">
      <c r="C17" s="174" t="s">
        <v>159</v>
      </c>
      <c r="D17" s="228"/>
      <c r="E17" s="186">
        <v>3000</v>
      </c>
      <c r="F17" s="187">
        <f t="shared" si="1"/>
        <v>0</v>
      </c>
    </row>
    <row r="18" spans="3:6" ht="13.8" thickBot="1" x14ac:dyDescent="0.25">
      <c r="E18" s="189"/>
      <c r="F18" s="189"/>
    </row>
    <row r="19" spans="3:6" ht="13.8" thickBot="1" x14ac:dyDescent="0.25">
      <c r="C19" s="194" t="s">
        <v>151</v>
      </c>
      <c r="D19" s="195"/>
      <c r="E19" s="196"/>
      <c r="F19" s="193">
        <f>SUM(F9:F17)</f>
        <v>0</v>
      </c>
    </row>
  </sheetData>
  <sheetProtection sheet="1" objects="1" scenarios="1"/>
  <mergeCells count="3">
    <mergeCell ref="D3:F3"/>
    <mergeCell ref="D4:F4"/>
    <mergeCell ref="D5:F5"/>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0"/>
  <sheetViews>
    <sheetView workbookViewId="0">
      <selection activeCell="B6" sqref="B6"/>
    </sheetView>
  </sheetViews>
  <sheetFormatPr defaultColWidth="9" defaultRowHeight="10.8" x14ac:dyDescent="0.2"/>
  <cols>
    <col min="1" max="1" width="3.21875" style="104" customWidth="1"/>
    <col min="2" max="2" width="26.109375" style="104" customWidth="1"/>
    <col min="3" max="3" width="17.21875" style="104" bestFit="1" customWidth="1"/>
    <col min="4" max="4" width="13.109375" style="104" customWidth="1"/>
    <col min="5" max="5" width="4.77734375" style="104" bestFit="1" customWidth="1"/>
    <col min="6" max="6" width="11.109375" style="104" bestFit="1" customWidth="1"/>
    <col min="7" max="7" width="4.77734375" style="104" bestFit="1" customWidth="1"/>
    <col min="8" max="8" width="10.21875" style="104" bestFit="1" customWidth="1"/>
    <col min="9" max="9" width="13.21875" style="40" bestFit="1" customWidth="1"/>
    <col min="10" max="10" width="6.44140625" style="40" bestFit="1" customWidth="1"/>
    <col min="11" max="11" width="6" style="40" customWidth="1"/>
    <col min="12" max="12" width="4.77734375" style="92" bestFit="1" customWidth="1"/>
    <col min="13" max="13" width="13.44140625" style="203" customWidth="1"/>
    <col min="14" max="17" width="9" style="92"/>
    <col min="18" max="18" width="20.88671875" style="92" customWidth="1"/>
    <col min="19" max="26" width="9" style="92"/>
    <col min="27" max="16384" width="9" style="104"/>
  </cols>
  <sheetData>
    <row r="1" spans="1:34" s="1" customFormat="1" ht="21.6" thickBot="1" x14ac:dyDescent="0.25">
      <c r="B1" s="2" t="s">
        <v>118</v>
      </c>
      <c r="H1" s="3"/>
      <c r="I1" s="3"/>
      <c r="J1" s="3"/>
      <c r="L1" s="91"/>
      <c r="M1" s="199"/>
    </row>
    <row r="2" spans="1:34" s="1" customFormat="1" ht="15" customHeight="1" x14ac:dyDescent="0.2">
      <c r="B2" s="2"/>
      <c r="H2" s="3"/>
      <c r="I2" s="3"/>
      <c r="J2" s="3"/>
      <c r="L2" s="91"/>
      <c r="M2" s="200" t="s">
        <v>49</v>
      </c>
    </row>
    <row r="3" spans="1:34" s="5" customFormat="1" ht="33" customHeight="1" thickBot="1" x14ac:dyDescent="0.25">
      <c r="A3" s="5" t="s">
        <v>127</v>
      </c>
      <c r="F3" s="6"/>
      <c r="I3" s="6"/>
      <c r="L3" s="6"/>
      <c r="M3" s="201">
        <f>SUM(M5:M348)</f>
        <v>0</v>
      </c>
      <c r="N3" s="7"/>
    </row>
    <row r="4" spans="1:34" s="8" customFormat="1" ht="76.5" customHeight="1" thickBot="1" x14ac:dyDescent="0.25">
      <c r="B4" s="266" t="s">
        <v>215</v>
      </c>
      <c r="C4" s="266"/>
      <c r="D4" s="266"/>
      <c r="E4" s="266"/>
      <c r="F4" s="266"/>
      <c r="G4" s="266"/>
      <c r="H4" s="266"/>
      <c r="I4" s="9"/>
      <c r="J4" s="9"/>
      <c r="K4" s="9"/>
      <c r="L4" s="10"/>
      <c r="M4" s="202"/>
    </row>
    <row r="5" spans="1:34" s="11" customFormat="1" ht="21" x14ac:dyDescent="0.2">
      <c r="A5" s="1"/>
      <c r="B5" s="238" t="s">
        <v>123</v>
      </c>
      <c r="C5" s="169"/>
      <c r="D5" s="169"/>
      <c r="E5" s="169"/>
      <c r="F5" s="3"/>
      <c r="G5" s="1"/>
      <c r="H5" s="1"/>
      <c r="I5" s="3"/>
      <c r="J5" s="3"/>
      <c r="K5" s="1"/>
      <c r="L5" s="3"/>
      <c r="M5" s="242"/>
      <c r="N5" s="4"/>
      <c r="O5" s="1"/>
      <c r="P5" s="1"/>
      <c r="Q5" s="1"/>
      <c r="R5" s="1"/>
      <c r="S5" s="1"/>
      <c r="T5" s="1"/>
      <c r="U5" s="1"/>
      <c r="V5" s="1"/>
      <c r="W5" s="1"/>
      <c r="X5" s="1"/>
      <c r="Y5" s="1"/>
      <c r="Z5" s="1"/>
      <c r="AA5" s="1"/>
      <c r="AB5" s="1"/>
      <c r="AC5" s="1"/>
      <c r="AD5" s="1"/>
      <c r="AE5" s="1"/>
      <c r="AF5" s="1"/>
      <c r="AG5" s="1"/>
      <c r="AH5" s="1"/>
    </row>
    <row r="6" spans="1:34" s="11" customFormat="1" ht="21.6" thickBot="1" x14ac:dyDescent="0.25">
      <c r="A6" s="1"/>
      <c r="B6" s="239"/>
      <c r="C6" s="240" t="s">
        <v>212</v>
      </c>
      <c r="D6" s="198"/>
      <c r="E6" s="170"/>
      <c r="F6" s="3"/>
      <c r="G6" s="1"/>
      <c r="H6" s="1"/>
      <c r="I6" s="3"/>
      <c r="J6" s="3"/>
      <c r="K6" s="1"/>
      <c r="L6" s="3"/>
      <c r="M6" s="241"/>
      <c r="N6" s="4"/>
      <c r="O6" s="1"/>
      <c r="P6" s="1"/>
      <c r="Q6" s="1"/>
      <c r="R6" s="1"/>
      <c r="S6" s="1"/>
      <c r="T6" s="1"/>
      <c r="U6" s="1"/>
      <c r="V6" s="1"/>
      <c r="W6" s="1"/>
      <c r="X6" s="1"/>
      <c r="Y6" s="1"/>
      <c r="Z6" s="1"/>
      <c r="AA6" s="1"/>
      <c r="AB6" s="1"/>
      <c r="AC6" s="1"/>
      <c r="AD6" s="1"/>
      <c r="AE6" s="1"/>
      <c r="AF6" s="1"/>
      <c r="AG6" s="1"/>
      <c r="AH6" s="1"/>
    </row>
    <row r="7" spans="1:34" s="1" customFormat="1" ht="10.5" customHeight="1" x14ac:dyDescent="0.2">
      <c r="B7" s="2"/>
      <c r="H7" s="3"/>
      <c r="I7" s="3"/>
      <c r="J7" s="3"/>
      <c r="L7" s="91"/>
      <c r="M7" s="199"/>
    </row>
    <row r="8" spans="1:34" s="1" customFormat="1" ht="10.5" customHeight="1" x14ac:dyDescent="0.2">
      <c r="B8" s="2"/>
      <c r="H8" s="3"/>
      <c r="I8" s="3"/>
      <c r="J8" s="3"/>
      <c r="L8" s="91"/>
      <c r="M8" s="199"/>
    </row>
    <row r="9" spans="1:34" s="1" customFormat="1" ht="21" x14ac:dyDescent="0.2">
      <c r="A9" s="1" t="s">
        <v>48</v>
      </c>
      <c r="B9" s="2"/>
      <c r="H9" s="3"/>
      <c r="I9" s="3"/>
      <c r="J9" s="3"/>
      <c r="L9" s="91"/>
      <c r="M9" s="199"/>
    </row>
    <row r="10" spans="1:34" s="92" customFormat="1" ht="14.4" x14ac:dyDescent="0.2">
      <c r="B10" s="95"/>
      <c r="F10" s="96"/>
      <c r="H10" s="93"/>
      <c r="I10" s="93"/>
      <c r="J10" s="93"/>
      <c r="L10" s="94"/>
      <c r="M10" s="203"/>
    </row>
    <row r="11" spans="1:34" s="92" customFormat="1" x14ac:dyDescent="0.2">
      <c r="F11" s="97"/>
      <c r="H11" s="93"/>
      <c r="I11" s="93"/>
      <c r="J11" s="93"/>
      <c r="L11" s="94"/>
      <c r="M11" s="203"/>
    </row>
    <row r="12" spans="1:34" s="92" customFormat="1" x14ac:dyDescent="0.2">
      <c r="F12" s="97"/>
      <c r="H12" s="93"/>
      <c r="I12" s="93"/>
      <c r="J12" s="93"/>
      <c r="L12" s="94"/>
      <c r="M12" s="203"/>
    </row>
    <row r="13" spans="1:34" s="92" customFormat="1" x14ac:dyDescent="0.2">
      <c r="F13" s="97"/>
      <c r="H13" s="93"/>
      <c r="I13" s="93"/>
      <c r="J13" s="93"/>
      <c r="L13" s="94"/>
      <c r="M13" s="203"/>
    </row>
    <row r="14" spans="1:34" s="92" customFormat="1" x14ac:dyDescent="0.2">
      <c r="F14" s="97"/>
      <c r="H14" s="93"/>
      <c r="I14" s="93"/>
      <c r="J14" s="93"/>
      <c r="L14" s="94"/>
      <c r="M14" s="203"/>
    </row>
    <row r="15" spans="1:34" s="92" customFormat="1" x14ac:dyDescent="0.2">
      <c r="F15" s="97"/>
      <c r="H15" s="93"/>
      <c r="I15" s="93"/>
      <c r="J15" s="93"/>
      <c r="L15" s="94"/>
      <c r="M15" s="204"/>
    </row>
    <row r="16" spans="1:34" s="92" customFormat="1" x14ac:dyDescent="0.2">
      <c r="F16" s="97"/>
      <c r="H16" s="93"/>
      <c r="I16" s="93"/>
      <c r="J16" s="93"/>
      <c r="L16" s="94"/>
      <c r="M16" s="204"/>
    </row>
    <row r="17" spans="1:24" s="92" customFormat="1" x14ac:dyDescent="0.2">
      <c r="F17" s="97"/>
      <c r="H17" s="93"/>
      <c r="I17" s="93"/>
      <c r="J17" s="93"/>
      <c r="L17" s="94"/>
      <c r="M17" s="203"/>
    </row>
    <row r="18" spans="1:24" s="92" customFormat="1" x14ac:dyDescent="0.2">
      <c r="F18" s="97"/>
      <c r="H18" s="93"/>
      <c r="I18" s="93"/>
      <c r="J18" s="93"/>
      <c r="L18" s="94"/>
      <c r="M18" s="203"/>
    </row>
    <row r="19" spans="1:24" s="92" customFormat="1" x14ac:dyDescent="0.2">
      <c r="F19" s="97"/>
      <c r="H19" s="93"/>
      <c r="I19" s="93"/>
      <c r="J19" s="93"/>
      <c r="L19" s="94"/>
      <c r="M19" s="203"/>
    </row>
    <row r="20" spans="1:24" s="92" customFormat="1" ht="11.4" thickBot="1" x14ac:dyDescent="0.25">
      <c r="F20" s="96"/>
      <c r="H20" s="93"/>
      <c r="I20" s="93"/>
      <c r="J20" s="93"/>
      <c r="L20" s="94"/>
      <c r="M20" s="203"/>
    </row>
    <row r="21" spans="1:24" ht="21.6" x14ac:dyDescent="0.2">
      <c r="A21" s="265" t="s">
        <v>11</v>
      </c>
      <c r="B21" s="59" t="s">
        <v>50</v>
      </c>
      <c r="C21" s="98" t="s">
        <v>51</v>
      </c>
      <c r="D21" s="163" t="s">
        <v>3</v>
      </c>
      <c r="E21" s="160" t="s">
        <v>52</v>
      </c>
      <c r="F21" s="100" t="s">
        <v>0</v>
      </c>
      <c r="G21" s="100" t="s">
        <v>53</v>
      </c>
      <c r="H21" s="101" t="s">
        <v>4</v>
      </c>
      <c r="I21" s="102" t="s">
        <v>7</v>
      </c>
      <c r="J21" s="102" t="s">
        <v>54</v>
      </c>
      <c r="K21" s="103" t="s">
        <v>5</v>
      </c>
      <c r="L21" s="94"/>
    </row>
    <row r="22" spans="1:24" x14ac:dyDescent="0.2">
      <c r="A22" s="265"/>
      <c r="B22" s="105" t="s">
        <v>55</v>
      </c>
      <c r="C22" s="106" t="s">
        <v>56</v>
      </c>
      <c r="D22" s="107" t="s">
        <v>57</v>
      </c>
      <c r="E22" s="157" t="s">
        <v>58</v>
      </c>
      <c r="F22" s="106" t="s">
        <v>59</v>
      </c>
      <c r="G22" s="106" t="s">
        <v>60</v>
      </c>
      <c r="H22" s="108">
        <v>27753</v>
      </c>
      <c r="I22" s="109" t="s">
        <v>61</v>
      </c>
      <c r="J22" s="109" t="s">
        <v>17</v>
      </c>
      <c r="K22" s="110">
        <f>IF(H22="","",ROUNDDOWN((20170401-(YEAR(H22)*10000+MONTH(H22)*100+DAY(H22)))/10000,0))</f>
        <v>41</v>
      </c>
      <c r="L22" s="94"/>
      <c r="R22" s="92" t="s">
        <v>143</v>
      </c>
      <c r="S22" s="92">
        <v>25900</v>
      </c>
      <c r="T22" s="92">
        <v>21700</v>
      </c>
      <c r="U22" s="92">
        <v>14000</v>
      </c>
    </row>
    <row r="23" spans="1:24" x14ac:dyDescent="0.2">
      <c r="A23" s="265"/>
      <c r="B23" s="111"/>
      <c r="C23" s="112"/>
      <c r="D23" s="113"/>
      <c r="E23" s="161" t="s">
        <v>62</v>
      </c>
      <c r="F23" s="114" t="s">
        <v>63</v>
      </c>
      <c r="G23" s="114" t="s">
        <v>64</v>
      </c>
      <c r="H23" s="115">
        <v>21306</v>
      </c>
      <c r="I23" s="116"/>
      <c r="J23" s="116"/>
      <c r="K23" s="117">
        <f t="shared" ref="K23:K28" si="0">IF(H23="","",ROUNDDOWN((20170401-(YEAR(H23)*10000+MONTH(H23)*100+DAY(H23)))/10000,0))</f>
        <v>58</v>
      </c>
      <c r="L23" s="94"/>
      <c r="R23" s="92" t="s">
        <v>144</v>
      </c>
      <c r="S23" s="92">
        <v>25900</v>
      </c>
      <c r="T23" s="92">
        <v>21700</v>
      </c>
      <c r="U23" s="92">
        <v>14000</v>
      </c>
    </row>
    <row r="24" spans="1:24" ht="12" customHeight="1" x14ac:dyDescent="0.2">
      <c r="A24" s="265"/>
      <c r="B24" s="164"/>
      <c r="C24" s="118"/>
      <c r="D24" s="165"/>
      <c r="E24" s="157" t="s">
        <v>65</v>
      </c>
      <c r="F24" s="106" t="s">
        <v>66</v>
      </c>
      <c r="G24" s="114" t="s">
        <v>60</v>
      </c>
      <c r="H24" s="119">
        <v>13353</v>
      </c>
      <c r="I24" s="120" t="s">
        <v>67</v>
      </c>
      <c r="J24" s="120" t="s">
        <v>68</v>
      </c>
      <c r="K24" s="117">
        <f t="shared" si="0"/>
        <v>80</v>
      </c>
      <c r="L24" s="94"/>
      <c r="R24" s="92" t="s">
        <v>145</v>
      </c>
      <c r="S24" s="92">
        <v>22400</v>
      </c>
      <c r="T24" s="92">
        <v>18200</v>
      </c>
      <c r="U24" s="92">
        <v>10500</v>
      </c>
    </row>
    <row r="25" spans="1:24" x14ac:dyDescent="0.2">
      <c r="A25" s="265"/>
      <c r="B25" s="166"/>
      <c r="C25" s="158"/>
      <c r="D25" s="167"/>
      <c r="E25" s="157" t="s">
        <v>69</v>
      </c>
      <c r="F25" s="106" t="s">
        <v>70</v>
      </c>
      <c r="G25" s="114" t="s">
        <v>60</v>
      </c>
      <c r="H25" s="119">
        <v>32051</v>
      </c>
      <c r="I25" s="120"/>
      <c r="J25" s="120"/>
      <c r="K25" s="117">
        <f t="shared" si="0"/>
        <v>29</v>
      </c>
      <c r="L25" s="94"/>
      <c r="R25" s="92" t="s">
        <v>146</v>
      </c>
      <c r="S25" s="92">
        <v>14800</v>
      </c>
      <c r="T25" s="92">
        <v>14800</v>
      </c>
      <c r="U25" s="92">
        <v>14800</v>
      </c>
    </row>
    <row r="26" spans="1:24" x14ac:dyDescent="0.2">
      <c r="A26" s="265"/>
      <c r="B26" s="168"/>
      <c r="C26" s="159"/>
      <c r="D26" s="113"/>
      <c r="E26" s="157" t="s">
        <v>71</v>
      </c>
      <c r="F26" s="106" t="s">
        <v>72</v>
      </c>
      <c r="G26" s="114" t="s">
        <v>64</v>
      </c>
      <c r="H26" s="119">
        <v>36787</v>
      </c>
      <c r="I26" s="120"/>
      <c r="J26" s="120"/>
      <c r="K26" s="117">
        <f t="shared" si="0"/>
        <v>16</v>
      </c>
      <c r="L26" s="94"/>
      <c r="R26" s="92" t="s">
        <v>147</v>
      </c>
      <c r="S26" s="92">
        <v>14800</v>
      </c>
      <c r="T26" s="92">
        <v>14800</v>
      </c>
      <c r="U26" s="92">
        <v>14800</v>
      </c>
    </row>
    <row r="27" spans="1:24" x14ac:dyDescent="0.2">
      <c r="A27" s="265"/>
      <c r="B27" s="111"/>
      <c r="C27" s="112"/>
      <c r="D27" s="113"/>
      <c r="E27" s="157" t="s">
        <v>73</v>
      </c>
      <c r="F27" s="106" t="s">
        <v>74</v>
      </c>
      <c r="G27" s="114" t="s">
        <v>64</v>
      </c>
      <c r="H27" s="119">
        <v>27851</v>
      </c>
      <c r="I27" s="120"/>
      <c r="J27" s="120"/>
      <c r="K27" s="117">
        <f t="shared" si="0"/>
        <v>41</v>
      </c>
      <c r="L27" s="94"/>
      <c r="R27" s="92" t="s">
        <v>148</v>
      </c>
      <c r="S27" s="92">
        <v>12800</v>
      </c>
      <c r="T27" s="92">
        <v>10400</v>
      </c>
      <c r="U27" s="92">
        <v>6000</v>
      </c>
    </row>
    <row r="28" spans="1:24" ht="11.4" thickBot="1" x14ac:dyDescent="0.25">
      <c r="A28" s="265"/>
      <c r="B28" s="121"/>
      <c r="C28" s="122"/>
      <c r="D28" s="123"/>
      <c r="E28" s="162" t="s">
        <v>75</v>
      </c>
      <c r="F28" s="124" t="s">
        <v>76</v>
      </c>
      <c r="G28" s="125" t="s">
        <v>60</v>
      </c>
      <c r="H28" s="126">
        <v>27088</v>
      </c>
      <c r="I28" s="127"/>
      <c r="J28" s="127"/>
      <c r="K28" s="128">
        <f t="shared" si="0"/>
        <v>43</v>
      </c>
      <c r="L28" s="94"/>
    </row>
    <row r="29" spans="1:24" ht="21.6" x14ac:dyDescent="0.2">
      <c r="A29" s="263" t="s">
        <v>77</v>
      </c>
      <c r="B29" s="59" t="s">
        <v>50</v>
      </c>
      <c r="C29" s="98" t="s">
        <v>51</v>
      </c>
      <c r="D29" s="99" t="s">
        <v>3</v>
      </c>
      <c r="E29" s="59" t="s">
        <v>52</v>
      </c>
      <c r="F29" s="100" t="s">
        <v>0</v>
      </c>
      <c r="G29" s="100" t="s">
        <v>53</v>
      </c>
      <c r="H29" s="101" t="s">
        <v>4</v>
      </c>
      <c r="I29" s="102" t="s">
        <v>7</v>
      </c>
      <c r="J29" s="102" t="s">
        <v>54</v>
      </c>
      <c r="K29" s="103" t="s">
        <v>5</v>
      </c>
      <c r="L29" s="94"/>
      <c r="M29" s="200" t="s">
        <v>195</v>
      </c>
      <c r="R29" s="92" t="s">
        <v>152</v>
      </c>
      <c r="W29" s="92" t="s">
        <v>20</v>
      </c>
      <c r="X29" s="92">
        <v>2</v>
      </c>
    </row>
    <row r="30" spans="1:24" ht="11.4" thickBot="1" x14ac:dyDescent="0.25">
      <c r="A30" s="264"/>
      <c r="B30" s="129"/>
      <c r="C30" s="130"/>
      <c r="D30" s="131"/>
      <c r="E30" s="132" t="s">
        <v>58</v>
      </c>
      <c r="F30" s="130"/>
      <c r="G30" s="130"/>
      <c r="H30" s="133"/>
      <c r="I30" s="134"/>
      <c r="J30" s="134"/>
      <c r="K30" s="135" t="str">
        <f>IF(H30="","",ROUNDDOWN((20190401-(YEAR(H30)*10000+MONTH(H30)*100+DAY(H30)))/10000,0))</f>
        <v/>
      </c>
      <c r="L30" s="94"/>
      <c r="M30" s="201">
        <f>IF(B30="",0,VLOOKUP(B30,$R$22:$U$27,R30,FALSE))</f>
        <v>0</v>
      </c>
      <c r="R30" s="92">
        <f>IF(D30="",2,VLOOKUP(D30,$W$29:$X$31,2,FALSE))</f>
        <v>2</v>
      </c>
      <c r="W30" s="92" t="s">
        <v>149</v>
      </c>
      <c r="X30" s="92">
        <v>3</v>
      </c>
    </row>
    <row r="31" spans="1:24" x14ac:dyDescent="0.2">
      <c r="A31" s="264"/>
      <c r="B31" s="111"/>
      <c r="C31" s="112"/>
      <c r="D31" s="113"/>
      <c r="E31" s="136" t="s">
        <v>62</v>
      </c>
      <c r="F31" s="137"/>
      <c r="G31" s="137"/>
      <c r="H31" s="138"/>
      <c r="I31" s="139"/>
      <c r="J31" s="139"/>
      <c r="K31" s="135" t="str">
        <f t="shared" ref="K31:K36" si="1">IF(H31="","",ROUNDDOWN((20190401-(YEAR(H31)*10000+MONTH(H31)*100+DAY(H31)))/10000,0))</f>
        <v/>
      </c>
      <c r="L31" s="94"/>
      <c r="W31" s="92" t="s">
        <v>150</v>
      </c>
      <c r="X31" s="92">
        <v>4</v>
      </c>
    </row>
    <row r="32" spans="1:24" ht="12" customHeight="1" x14ac:dyDescent="0.2">
      <c r="A32" s="264"/>
      <c r="B32" s="164"/>
      <c r="C32" s="118"/>
      <c r="D32" s="165"/>
      <c r="E32" s="132" t="s">
        <v>65</v>
      </c>
      <c r="F32" s="130"/>
      <c r="G32" s="137"/>
      <c r="H32" s="140"/>
      <c r="I32" s="141"/>
      <c r="J32" s="141"/>
      <c r="K32" s="135" t="str">
        <f t="shared" si="1"/>
        <v/>
      </c>
      <c r="L32" s="94"/>
    </row>
    <row r="33" spans="1:18" x14ac:dyDescent="0.2">
      <c r="A33" s="264"/>
      <c r="B33" s="166"/>
      <c r="C33" s="158"/>
      <c r="D33" s="167"/>
      <c r="E33" s="132" t="s">
        <v>69</v>
      </c>
      <c r="F33" s="130"/>
      <c r="G33" s="137"/>
      <c r="H33" s="140"/>
      <c r="I33" s="141"/>
      <c r="J33" s="141"/>
      <c r="K33" s="135" t="str">
        <f t="shared" si="1"/>
        <v/>
      </c>
      <c r="L33" s="94"/>
    </row>
    <row r="34" spans="1:18" x14ac:dyDescent="0.2">
      <c r="A34" s="264"/>
      <c r="B34" s="168"/>
      <c r="C34" s="159"/>
      <c r="D34" s="113"/>
      <c r="E34" s="132" t="s">
        <v>71</v>
      </c>
      <c r="F34" s="130"/>
      <c r="G34" s="137"/>
      <c r="H34" s="140"/>
      <c r="I34" s="141"/>
      <c r="J34" s="141"/>
      <c r="K34" s="135" t="str">
        <f t="shared" si="1"/>
        <v/>
      </c>
      <c r="L34" s="94"/>
    </row>
    <row r="35" spans="1:18" x14ac:dyDescent="0.2">
      <c r="A35" s="264"/>
      <c r="B35" s="111"/>
      <c r="C35" s="112"/>
      <c r="D35" s="113"/>
      <c r="E35" s="132" t="s">
        <v>73</v>
      </c>
      <c r="F35" s="130"/>
      <c r="G35" s="137"/>
      <c r="H35" s="140"/>
      <c r="I35" s="141"/>
      <c r="J35" s="141"/>
      <c r="K35" s="135" t="str">
        <f t="shared" si="1"/>
        <v/>
      </c>
      <c r="L35" s="94"/>
    </row>
    <row r="36" spans="1:18" ht="11.4" thickBot="1" x14ac:dyDescent="0.25">
      <c r="A36" s="264"/>
      <c r="B36" s="121"/>
      <c r="C36" s="122"/>
      <c r="D36" s="123"/>
      <c r="E36" s="142" t="s">
        <v>75</v>
      </c>
      <c r="F36" s="143"/>
      <c r="G36" s="144"/>
      <c r="H36" s="145"/>
      <c r="I36" s="146"/>
      <c r="J36" s="146"/>
      <c r="K36" s="135" t="str">
        <f t="shared" si="1"/>
        <v/>
      </c>
      <c r="L36" s="94"/>
    </row>
    <row r="37" spans="1:18" ht="21.6" x14ac:dyDescent="0.2">
      <c r="A37" s="263" t="s">
        <v>78</v>
      </c>
      <c r="B37" s="59" t="s">
        <v>50</v>
      </c>
      <c r="C37" s="98" t="s">
        <v>51</v>
      </c>
      <c r="D37" s="99" t="s">
        <v>3</v>
      </c>
      <c r="E37" s="59" t="s">
        <v>52</v>
      </c>
      <c r="F37" s="100" t="s">
        <v>0</v>
      </c>
      <c r="G37" s="100" t="s">
        <v>53</v>
      </c>
      <c r="H37" s="101" t="s">
        <v>4</v>
      </c>
      <c r="I37" s="102" t="s">
        <v>7</v>
      </c>
      <c r="J37" s="102" t="s">
        <v>54</v>
      </c>
      <c r="K37" s="103" t="s">
        <v>5</v>
      </c>
      <c r="L37" s="94"/>
      <c r="M37" s="200" t="s">
        <v>195</v>
      </c>
      <c r="R37" s="92" t="s">
        <v>152</v>
      </c>
    </row>
    <row r="38" spans="1:18" ht="11.4" thickBot="1" x14ac:dyDescent="0.25">
      <c r="A38" s="264"/>
      <c r="B38" s="129"/>
      <c r="C38" s="130"/>
      <c r="D38" s="131"/>
      <c r="E38" s="132" t="s">
        <v>58</v>
      </c>
      <c r="F38" s="130"/>
      <c r="G38" s="130"/>
      <c r="H38" s="133"/>
      <c r="I38" s="134"/>
      <c r="J38" s="134"/>
      <c r="K38" s="135" t="str">
        <f>IF(H38="","",ROUNDDOWN((20190401-(YEAR(H38)*10000+MONTH(H38)*100+DAY(H38)))/10000,0))</f>
        <v/>
      </c>
      <c r="L38" s="94"/>
      <c r="M38" s="201">
        <f>IF(B38="",0,VLOOKUP(B38,$R$22:$U$27,R38,FALSE))</f>
        <v>0</v>
      </c>
      <c r="R38" s="92">
        <f>IF(D38="",2,VLOOKUP(D38,$W$29:$X$31,2,FALSE))</f>
        <v>2</v>
      </c>
    </row>
    <row r="39" spans="1:18" x14ac:dyDescent="0.2">
      <c r="A39" s="264"/>
      <c r="B39" s="111"/>
      <c r="C39" s="112"/>
      <c r="D39" s="113"/>
      <c r="E39" s="136" t="s">
        <v>62</v>
      </c>
      <c r="F39" s="137"/>
      <c r="G39" s="137"/>
      <c r="H39" s="138"/>
      <c r="I39" s="139"/>
      <c r="J39" s="139"/>
      <c r="K39" s="135" t="str">
        <f t="shared" ref="K39:K44" si="2">IF(H39="","",ROUNDDOWN((20190401-(YEAR(H39)*10000+MONTH(H39)*100+DAY(H39)))/10000,0))</f>
        <v/>
      </c>
      <c r="L39" s="94"/>
    </row>
    <row r="40" spans="1:18" ht="12" customHeight="1" x14ac:dyDescent="0.2">
      <c r="A40" s="264"/>
      <c r="B40" s="164"/>
      <c r="C40" s="118"/>
      <c r="D40" s="165"/>
      <c r="E40" s="132" t="s">
        <v>65</v>
      </c>
      <c r="F40" s="130"/>
      <c r="G40" s="137"/>
      <c r="H40" s="140"/>
      <c r="I40" s="141"/>
      <c r="J40" s="141"/>
      <c r="K40" s="135" t="str">
        <f t="shared" si="2"/>
        <v/>
      </c>
      <c r="L40" s="94"/>
    </row>
    <row r="41" spans="1:18" x14ac:dyDescent="0.2">
      <c r="A41" s="264"/>
      <c r="B41" s="166"/>
      <c r="C41" s="158"/>
      <c r="D41" s="167"/>
      <c r="E41" s="132" t="s">
        <v>69</v>
      </c>
      <c r="F41" s="130"/>
      <c r="G41" s="137"/>
      <c r="H41" s="140"/>
      <c r="I41" s="141"/>
      <c r="J41" s="141"/>
      <c r="K41" s="135" t="str">
        <f t="shared" si="2"/>
        <v/>
      </c>
      <c r="L41" s="94"/>
    </row>
    <row r="42" spans="1:18" x14ac:dyDescent="0.2">
      <c r="A42" s="264"/>
      <c r="B42" s="168"/>
      <c r="C42" s="159"/>
      <c r="D42" s="113"/>
      <c r="E42" s="132" t="s">
        <v>71</v>
      </c>
      <c r="F42" s="130"/>
      <c r="G42" s="137"/>
      <c r="H42" s="140"/>
      <c r="I42" s="141"/>
      <c r="J42" s="141"/>
      <c r="K42" s="135" t="str">
        <f t="shared" si="2"/>
        <v/>
      </c>
      <c r="L42" s="94"/>
    </row>
    <row r="43" spans="1:18" x14ac:dyDescent="0.2">
      <c r="A43" s="264"/>
      <c r="B43" s="111"/>
      <c r="C43" s="112"/>
      <c r="D43" s="113"/>
      <c r="E43" s="132" t="s">
        <v>73</v>
      </c>
      <c r="F43" s="130"/>
      <c r="G43" s="137"/>
      <c r="H43" s="140"/>
      <c r="I43" s="141"/>
      <c r="J43" s="141"/>
      <c r="K43" s="135" t="str">
        <f t="shared" si="2"/>
        <v/>
      </c>
      <c r="L43" s="94"/>
    </row>
    <row r="44" spans="1:18" ht="11.4" thickBot="1" x14ac:dyDescent="0.25">
      <c r="A44" s="264"/>
      <c r="B44" s="121"/>
      <c r="C44" s="122"/>
      <c r="D44" s="123"/>
      <c r="E44" s="142" t="s">
        <v>75</v>
      </c>
      <c r="F44" s="143"/>
      <c r="G44" s="144"/>
      <c r="H44" s="145"/>
      <c r="I44" s="146"/>
      <c r="J44" s="146"/>
      <c r="K44" s="135" t="str">
        <f t="shared" si="2"/>
        <v/>
      </c>
      <c r="L44" s="94"/>
    </row>
    <row r="45" spans="1:18" ht="22.5" customHeight="1" x14ac:dyDescent="0.2">
      <c r="A45" s="263" t="s">
        <v>79</v>
      </c>
      <c r="B45" s="59" t="s">
        <v>50</v>
      </c>
      <c r="C45" s="98" t="s">
        <v>51</v>
      </c>
      <c r="D45" s="99" t="s">
        <v>3</v>
      </c>
      <c r="E45" s="59" t="s">
        <v>52</v>
      </c>
      <c r="F45" s="100" t="s">
        <v>0</v>
      </c>
      <c r="G45" s="100" t="s">
        <v>53</v>
      </c>
      <c r="H45" s="101" t="s">
        <v>4</v>
      </c>
      <c r="I45" s="102" t="s">
        <v>7</v>
      </c>
      <c r="J45" s="102" t="s">
        <v>54</v>
      </c>
      <c r="K45" s="103" t="s">
        <v>5</v>
      </c>
      <c r="L45" s="94"/>
      <c r="M45" s="200" t="s">
        <v>195</v>
      </c>
      <c r="R45" s="92" t="s">
        <v>152</v>
      </c>
    </row>
    <row r="46" spans="1:18" ht="11.4" thickBot="1" x14ac:dyDescent="0.25">
      <c r="A46" s="264"/>
      <c r="B46" s="129"/>
      <c r="C46" s="130"/>
      <c r="D46" s="131"/>
      <c r="E46" s="132" t="s">
        <v>58</v>
      </c>
      <c r="F46" s="130"/>
      <c r="G46" s="130"/>
      <c r="H46" s="133"/>
      <c r="I46" s="134"/>
      <c r="J46" s="134"/>
      <c r="K46" s="135" t="str">
        <f>IF(H46="","",ROUNDDOWN((20190401-(YEAR(H46)*10000+MONTH(H46)*100+DAY(H46)))/10000,0))</f>
        <v/>
      </c>
      <c r="L46" s="94"/>
      <c r="M46" s="201">
        <f>IF(B46="",0,VLOOKUP(B46,$R$22:$U$27,R46,FALSE))</f>
        <v>0</v>
      </c>
      <c r="R46" s="92">
        <f>IF(D46="",2,VLOOKUP(D46,$W$29:$X$31,2,FALSE))</f>
        <v>2</v>
      </c>
    </row>
    <row r="47" spans="1:18" x14ac:dyDescent="0.2">
      <c r="A47" s="264"/>
      <c r="B47" s="111"/>
      <c r="C47" s="112"/>
      <c r="D47" s="113"/>
      <c r="E47" s="136" t="s">
        <v>62</v>
      </c>
      <c r="F47" s="137"/>
      <c r="G47" s="137"/>
      <c r="H47" s="138"/>
      <c r="I47" s="139"/>
      <c r="J47" s="139"/>
      <c r="K47" s="135" t="str">
        <f t="shared" ref="K47:K52" si="3">IF(H47="","",ROUNDDOWN((20190401-(YEAR(H47)*10000+MONTH(H47)*100+DAY(H47)))/10000,0))</f>
        <v/>
      </c>
      <c r="L47" s="94"/>
    </row>
    <row r="48" spans="1:18" ht="12" customHeight="1" x14ac:dyDescent="0.2">
      <c r="A48" s="264"/>
      <c r="B48" s="164"/>
      <c r="C48" s="118"/>
      <c r="D48" s="165"/>
      <c r="E48" s="132" t="s">
        <v>65</v>
      </c>
      <c r="F48" s="130"/>
      <c r="G48" s="137"/>
      <c r="H48" s="140"/>
      <c r="I48" s="141"/>
      <c r="J48" s="141"/>
      <c r="K48" s="135" t="str">
        <f t="shared" si="3"/>
        <v/>
      </c>
      <c r="L48" s="94"/>
    </row>
    <row r="49" spans="1:18" x14ac:dyDescent="0.2">
      <c r="A49" s="264"/>
      <c r="B49" s="166"/>
      <c r="C49" s="158"/>
      <c r="D49" s="167"/>
      <c r="E49" s="132" t="s">
        <v>69</v>
      </c>
      <c r="F49" s="130"/>
      <c r="G49" s="137"/>
      <c r="H49" s="140"/>
      <c r="I49" s="141"/>
      <c r="J49" s="141"/>
      <c r="K49" s="135" t="str">
        <f t="shared" si="3"/>
        <v/>
      </c>
      <c r="L49" s="94"/>
    </row>
    <row r="50" spans="1:18" x14ac:dyDescent="0.2">
      <c r="A50" s="264"/>
      <c r="B50" s="168"/>
      <c r="C50" s="159"/>
      <c r="D50" s="113"/>
      <c r="E50" s="132" t="s">
        <v>71</v>
      </c>
      <c r="F50" s="130"/>
      <c r="G50" s="137"/>
      <c r="H50" s="140"/>
      <c r="I50" s="141"/>
      <c r="J50" s="141"/>
      <c r="K50" s="135" t="str">
        <f t="shared" si="3"/>
        <v/>
      </c>
      <c r="L50" s="94"/>
    </row>
    <row r="51" spans="1:18" x14ac:dyDescent="0.2">
      <c r="A51" s="264"/>
      <c r="B51" s="111"/>
      <c r="C51" s="112"/>
      <c r="D51" s="113"/>
      <c r="E51" s="132" t="s">
        <v>73</v>
      </c>
      <c r="F51" s="130"/>
      <c r="G51" s="137"/>
      <c r="H51" s="140"/>
      <c r="I51" s="141"/>
      <c r="J51" s="141"/>
      <c r="K51" s="135" t="str">
        <f t="shared" si="3"/>
        <v/>
      </c>
      <c r="L51" s="94"/>
    </row>
    <row r="52" spans="1:18" ht="11.4" thickBot="1" x14ac:dyDescent="0.25">
      <c r="A52" s="264"/>
      <c r="B52" s="121"/>
      <c r="C52" s="122"/>
      <c r="D52" s="123"/>
      <c r="E52" s="142" t="s">
        <v>75</v>
      </c>
      <c r="F52" s="143"/>
      <c r="G52" s="144"/>
      <c r="H52" s="145"/>
      <c r="I52" s="146"/>
      <c r="J52" s="146"/>
      <c r="K52" s="135" t="str">
        <f t="shared" si="3"/>
        <v/>
      </c>
      <c r="L52" s="94"/>
    </row>
    <row r="53" spans="1:18" ht="22.5" customHeight="1" x14ac:dyDescent="0.2">
      <c r="A53" s="263" t="s">
        <v>80</v>
      </c>
      <c r="B53" s="59" t="s">
        <v>50</v>
      </c>
      <c r="C53" s="98" t="s">
        <v>51</v>
      </c>
      <c r="D53" s="99" t="s">
        <v>3</v>
      </c>
      <c r="E53" s="59" t="s">
        <v>52</v>
      </c>
      <c r="F53" s="100" t="s">
        <v>0</v>
      </c>
      <c r="G53" s="100" t="s">
        <v>53</v>
      </c>
      <c r="H53" s="101" t="s">
        <v>4</v>
      </c>
      <c r="I53" s="102" t="s">
        <v>7</v>
      </c>
      <c r="J53" s="102" t="s">
        <v>54</v>
      </c>
      <c r="K53" s="103" t="s">
        <v>5</v>
      </c>
      <c r="L53" s="94"/>
      <c r="M53" s="200" t="s">
        <v>195</v>
      </c>
      <c r="R53" s="92" t="s">
        <v>152</v>
      </c>
    </row>
    <row r="54" spans="1:18" ht="11.4" thickBot="1" x14ac:dyDescent="0.25">
      <c r="A54" s="264"/>
      <c r="B54" s="129"/>
      <c r="C54" s="130"/>
      <c r="D54" s="131"/>
      <c r="E54" s="132" t="s">
        <v>58</v>
      </c>
      <c r="F54" s="130"/>
      <c r="G54" s="130"/>
      <c r="H54" s="133"/>
      <c r="I54" s="134"/>
      <c r="J54" s="134"/>
      <c r="K54" s="135" t="str">
        <f>IF(H54="","",ROUNDDOWN((20190401-(YEAR(H54)*10000+MONTH(H54)*100+DAY(H54)))/10000,0))</f>
        <v/>
      </c>
      <c r="L54" s="94"/>
      <c r="M54" s="201">
        <f>IF(B54="",0,VLOOKUP(B54,$R$22:$U$27,R54,FALSE))</f>
        <v>0</v>
      </c>
      <c r="R54" s="92">
        <f>IF(D54="",2,VLOOKUP(D54,$W$29:$X$31,2,FALSE))</f>
        <v>2</v>
      </c>
    </row>
    <row r="55" spans="1:18" x14ac:dyDescent="0.2">
      <c r="A55" s="264"/>
      <c r="B55" s="111"/>
      <c r="C55" s="112"/>
      <c r="D55" s="113"/>
      <c r="E55" s="136" t="s">
        <v>62</v>
      </c>
      <c r="F55" s="137"/>
      <c r="G55" s="137"/>
      <c r="H55" s="138"/>
      <c r="I55" s="139"/>
      <c r="J55" s="139"/>
      <c r="K55" s="135" t="str">
        <f t="shared" ref="K55:K60" si="4">IF(H55="","",ROUNDDOWN((20190401-(YEAR(H55)*10000+MONTH(H55)*100+DAY(H55)))/10000,0))</f>
        <v/>
      </c>
      <c r="L55" s="94"/>
    </row>
    <row r="56" spans="1:18" ht="12" customHeight="1" x14ac:dyDescent="0.2">
      <c r="A56" s="264"/>
      <c r="B56" s="164"/>
      <c r="C56" s="118"/>
      <c r="D56" s="165"/>
      <c r="E56" s="132" t="s">
        <v>65</v>
      </c>
      <c r="F56" s="130"/>
      <c r="G56" s="137"/>
      <c r="H56" s="140"/>
      <c r="I56" s="141"/>
      <c r="J56" s="141"/>
      <c r="K56" s="135" t="str">
        <f t="shared" si="4"/>
        <v/>
      </c>
      <c r="L56" s="94"/>
    </row>
    <row r="57" spans="1:18" x14ac:dyDescent="0.2">
      <c r="A57" s="264"/>
      <c r="B57" s="166"/>
      <c r="C57" s="158"/>
      <c r="D57" s="167"/>
      <c r="E57" s="132" t="s">
        <v>69</v>
      </c>
      <c r="F57" s="130"/>
      <c r="G57" s="137"/>
      <c r="H57" s="140"/>
      <c r="I57" s="141"/>
      <c r="J57" s="141"/>
      <c r="K57" s="135" t="str">
        <f t="shared" si="4"/>
        <v/>
      </c>
      <c r="L57" s="94"/>
    </row>
    <row r="58" spans="1:18" x14ac:dyDescent="0.2">
      <c r="A58" s="264"/>
      <c r="B58" s="168"/>
      <c r="C58" s="159"/>
      <c r="D58" s="113"/>
      <c r="E58" s="132" t="s">
        <v>71</v>
      </c>
      <c r="F58" s="130"/>
      <c r="G58" s="137"/>
      <c r="H58" s="140"/>
      <c r="I58" s="141"/>
      <c r="J58" s="141"/>
      <c r="K58" s="135" t="str">
        <f t="shared" si="4"/>
        <v/>
      </c>
      <c r="L58" s="94"/>
    </row>
    <row r="59" spans="1:18" x14ac:dyDescent="0.2">
      <c r="A59" s="264"/>
      <c r="B59" s="111"/>
      <c r="C59" s="112"/>
      <c r="D59" s="113"/>
      <c r="E59" s="132" t="s">
        <v>73</v>
      </c>
      <c r="F59" s="130"/>
      <c r="G59" s="137"/>
      <c r="H59" s="140"/>
      <c r="I59" s="141"/>
      <c r="J59" s="141"/>
      <c r="K59" s="135" t="str">
        <f t="shared" si="4"/>
        <v/>
      </c>
      <c r="L59" s="94"/>
    </row>
    <row r="60" spans="1:18" ht="11.4" thickBot="1" x14ac:dyDescent="0.25">
      <c r="A60" s="264"/>
      <c r="B60" s="121"/>
      <c r="C60" s="122"/>
      <c r="D60" s="123"/>
      <c r="E60" s="142" t="s">
        <v>75</v>
      </c>
      <c r="F60" s="143"/>
      <c r="G60" s="144"/>
      <c r="H60" s="145"/>
      <c r="I60" s="146"/>
      <c r="J60" s="146"/>
      <c r="K60" s="135" t="str">
        <f t="shared" si="4"/>
        <v/>
      </c>
      <c r="L60" s="94"/>
    </row>
    <row r="61" spans="1:18" ht="22.5" customHeight="1" x14ac:dyDescent="0.2">
      <c r="A61" s="263" t="s">
        <v>81</v>
      </c>
      <c r="B61" s="59" t="s">
        <v>50</v>
      </c>
      <c r="C61" s="98" t="s">
        <v>51</v>
      </c>
      <c r="D61" s="99" t="s">
        <v>3</v>
      </c>
      <c r="E61" s="59" t="s">
        <v>52</v>
      </c>
      <c r="F61" s="100" t="s">
        <v>0</v>
      </c>
      <c r="G61" s="100" t="s">
        <v>53</v>
      </c>
      <c r="H61" s="101" t="s">
        <v>4</v>
      </c>
      <c r="I61" s="102" t="s">
        <v>7</v>
      </c>
      <c r="J61" s="102" t="s">
        <v>54</v>
      </c>
      <c r="K61" s="103" t="s">
        <v>5</v>
      </c>
      <c r="L61" s="94"/>
      <c r="M61" s="200" t="s">
        <v>195</v>
      </c>
      <c r="R61" s="92" t="s">
        <v>152</v>
      </c>
    </row>
    <row r="62" spans="1:18" ht="11.4" thickBot="1" x14ac:dyDescent="0.25">
      <c r="A62" s="264"/>
      <c r="B62" s="129"/>
      <c r="C62" s="130"/>
      <c r="D62" s="131"/>
      <c r="E62" s="132" t="s">
        <v>58</v>
      </c>
      <c r="F62" s="130"/>
      <c r="G62" s="130"/>
      <c r="H62" s="133"/>
      <c r="I62" s="134"/>
      <c r="J62" s="134"/>
      <c r="K62" s="135" t="str">
        <f>IF(H62="","",ROUNDDOWN((20190401-(YEAR(H62)*10000+MONTH(H62)*100+DAY(H62)))/10000,0))</f>
        <v/>
      </c>
      <c r="L62" s="94"/>
      <c r="M62" s="201">
        <f>IF(B62="",0,VLOOKUP(B62,$R$22:$U$27,R62,FALSE))</f>
        <v>0</v>
      </c>
      <c r="R62" s="92">
        <f>IF(D62="",2,VLOOKUP(D62,$W$29:$X$31,2,FALSE))</f>
        <v>2</v>
      </c>
    </row>
    <row r="63" spans="1:18" x14ac:dyDescent="0.2">
      <c r="A63" s="264"/>
      <c r="B63" s="111"/>
      <c r="C63" s="112"/>
      <c r="D63" s="113"/>
      <c r="E63" s="136" t="s">
        <v>62</v>
      </c>
      <c r="F63" s="137"/>
      <c r="G63" s="137"/>
      <c r="H63" s="138"/>
      <c r="I63" s="139"/>
      <c r="J63" s="139"/>
      <c r="K63" s="135" t="str">
        <f t="shared" ref="K63:K68" si="5">IF(H63="","",ROUNDDOWN((20190401-(YEAR(H63)*10000+MONTH(H63)*100+DAY(H63)))/10000,0))</f>
        <v/>
      </c>
      <c r="L63" s="94"/>
    </row>
    <row r="64" spans="1:18" ht="12" customHeight="1" x14ac:dyDescent="0.2">
      <c r="A64" s="264"/>
      <c r="B64" s="164"/>
      <c r="C64" s="118"/>
      <c r="D64" s="165"/>
      <c r="E64" s="132" t="s">
        <v>65</v>
      </c>
      <c r="F64" s="130"/>
      <c r="G64" s="137"/>
      <c r="H64" s="140"/>
      <c r="I64" s="141"/>
      <c r="J64" s="141"/>
      <c r="K64" s="135" t="str">
        <f t="shared" si="5"/>
        <v/>
      </c>
      <c r="L64" s="94"/>
    </row>
    <row r="65" spans="1:18" x14ac:dyDescent="0.2">
      <c r="A65" s="264"/>
      <c r="B65" s="166"/>
      <c r="C65" s="158"/>
      <c r="D65" s="167"/>
      <c r="E65" s="132" t="s">
        <v>69</v>
      </c>
      <c r="F65" s="130"/>
      <c r="G65" s="137"/>
      <c r="H65" s="140"/>
      <c r="I65" s="141"/>
      <c r="J65" s="141"/>
      <c r="K65" s="135" t="str">
        <f t="shared" si="5"/>
        <v/>
      </c>
      <c r="L65" s="94"/>
    </row>
    <row r="66" spans="1:18" x14ac:dyDescent="0.2">
      <c r="A66" s="264"/>
      <c r="B66" s="168"/>
      <c r="C66" s="159"/>
      <c r="D66" s="113"/>
      <c r="E66" s="132" t="s">
        <v>71</v>
      </c>
      <c r="F66" s="130"/>
      <c r="G66" s="137"/>
      <c r="H66" s="140"/>
      <c r="I66" s="141"/>
      <c r="J66" s="141"/>
      <c r="K66" s="135" t="str">
        <f t="shared" si="5"/>
        <v/>
      </c>
      <c r="L66" s="94"/>
    </row>
    <row r="67" spans="1:18" x14ac:dyDescent="0.2">
      <c r="A67" s="264"/>
      <c r="B67" s="111"/>
      <c r="C67" s="112"/>
      <c r="D67" s="113"/>
      <c r="E67" s="132" t="s">
        <v>73</v>
      </c>
      <c r="F67" s="130"/>
      <c r="G67" s="137"/>
      <c r="H67" s="140"/>
      <c r="I67" s="141"/>
      <c r="J67" s="141"/>
      <c r="K67" s="135" t="str">
        <f t="shared" si="5"/>
        <v/>
      </c>
      <c r="L67" s="94"/>
    </row>
    <row r="68" spans="1:18" ht="11.4" thickBot="1" x14ac:dyDescent="0.25">
      <c r="A68" s="264"/>
      <c r="B68" s="121"/>
      <c r="C68" s="122"/>
      <c r="D68" s="123"/>
      <c r="E68" s="142" t="s">
        <v>75</v>
      </c>
      <c r="F68" s="143"/>
      <c r="G68" s="144"/>
      <c r="H68" s="145"/>
      <c r="I68" s="146"/>
      <c r="J68" s="146"/>
      <c r="K68" s="135" t="str">
        <f t="shared" si="5"/>
        <v/>
      </c>
      <c r="L68" s="94"/>
    </row>
    <row r="69" spans="1:18" ht="22.5" customHeight="1" x14ac:dyDescent="0.2">
      <c r="A69" s="263" t="s">
        <v>82</v>
      </c>
      <c r="B69" s="59" t="s">
        <v>50</v>
      </c>
      <c r="C69" s="98" t="s">
        <v>51</v>
      </c>
      <c r="D69" s="99" t="s">
        <v>3</v>
      </c>
      <c r="E69" s="59" t="s">
        <v>52</v>
      </c>
      <c r="F69" s="100" t="s">
        <v>0</v>
      </c>
      <c r="G69" s="100" t="s">
        <v>53</v>
      </c>
      <c r="H69" s="101" t="s">
        <v>4</v>
      </c>
      <c r="I69" s="102" t="s">
        <v>7</v>
      </c>
      <c r="J69" s="102" t="s">
        <v>54</v>
      </c>
      <c r="K69" s="103" t="s">
        <v>5</v>
      </c>
      <c r="L69" s="94"/>
      <c r="M69" s="200" t="s">
        <v>195</v>
      </c>
      <c r="R69" s="92" t="s">
        <v>152</v>
      </c>
    </row>
    <row r="70" spans="1:18" ht="11.4" thickBot="1" x14ac:dyDescent="0.25">
      <c r="A70" s="264"/>
      <c r="B70" s="129"/>
      <c r="C70" s="130"/>
      <c r="D70" s="131"/>
      <c r="E70" s="132" t="s">
        <v>58</v>
      </c>
      <c r="F70" s="130"/>
      <c r="G70" s="130"/>
      <c r="H70" s="133"/>
      <c r="I70" s="134"/>
      <c r="J70" s="134"/>
      <c r="K70" s="135" t="str">
        <f>IF(H70="","",ROUNDDOWN((20190401-(YEAR(H70)*10000+MONTH(H70)*100+DAY(H70)))/10000,0))</f>
        <v/>
      </c>
      <c r="L70" s="94"/>
      <c r="M70" s="201">
        <f>IF(B70="",0,VLOOKUP(B70,$R$22:$U$27,R70,FALSE))</f>
        <v>0</v>
      </c>
      <c r="R70" s="92">
        <f>IF(D70="",2,VLOOKUP(D70,$W$29:$X$31,2,FALSE))</f>
        <v>2</v>
      </c>
    </row>
    <row r="71" spans="1:18" x14ac:dyDescent="0.2">
      <c r="A71" s="264"/>
      <c r="B71" s="111"/>
      <c r="C71" s="112"/>
      <c r="D71" s="113"/>
      <c r="E71" s="136" t="s">
        <v>62</v>
      </c>
      <c r="F71" s="137"/>
      <c r="G71" s="137"/>
      <c r="H71" s="138"/>
      <c r="I71" s="139"/>
      <c r="J71" s="139"/>
      <c r="K71" s="135" t="str">
        <f t="shared" ref="K71:K76" si="6">IF(H71="","",ROUNDDOWN((20190401-(YEAR(H71)*10000+MONTH(H71)*100+DAY(H71)))/10000,0))</f>
        <v/>
      </c>
      <c r="L71" s="94"/>
    </row>
    <row r="72" spans="1:18" ht="12" customHeight="1" x14ac:dyDescent="0.2">
      <c r="A72" s="264"/>
      <c r="B72" s="164"/>
      <c r="C72" s="118"/>
      <c r="D72" s="165"/>
      <c r="E72" s="132" t="s">
        <v>65</v>
      </c>
      <c r="F72" s="130"/>
      <c r="G72" s="137"/>
      <c r="H72" s="140"/>
      <c r="I72" s="141"/>
      <c r="J72" s="141"/>
      <c r="K72" s="135" t="str">
        <f t="shared" si="6"/>
        <v/>
      </c>
      <c r="L72" s="94"/>
    </row>
    <row r="73" spans="1:18" x14ac:dyDescent="0.2">
      <c r="A73" s="264"/>
      <c r="B73" s="166"/>
      <c r="C73" s="158"/>
      <c r="D73" s="167"/>
      <c r="E73" s="132" t="s">
        <v>69</v>
      </c>
      <c r="F73" s="130"/>
      <c r="G73" s="137"/>
      <c r="H73" s="140"/>
      <c r="I73" s="141"/>
      <c r="J73" s="141"/>
      <c r="K73" s="135" t="str">
        <f t="shared" si="6"/>
        <v/>
      </c>
      <c r="L73" s="94"/>
    </row>
    <row r="74" spans="1:18" x14ac:dyDescent="0.2">
      <c r="A74" s="264"/>
      <c r="B74" s="168"/>
      <c r="C74" s="159"/>
      <c r="D74" s="113"/>
      <c r="E74" s="132" t="s">
        <v>71</v>
      </c>
      <c r="F74" s="130"/>
      <c r="G74" s="137"/>
      <c r="H74" s="140"/>
      <c r="I74" s="141"/>
      <c r="J74" s="141"/>
      <c r="K74" s="135" t="str">
        <f t="shared" si="6"/>
        <v/>
      </c>
      <c r="L74" s="94"/>
    </row>
    <row r="75" spans="1:18" x14ac:dyDescent="0.2">
      <c r="A75" s="264"/>
      <c r="B75" s="111"/>
      <c r="C75" s="112"/>
      <c r="D75" s="113"/>
      <c r="E75" s="132" t="s">
        <v>73</v>
      </c>
      <c r="F75" s="130"/>
      <c r="G75" s="137"/>
      <c r="H75" s="140"/>
      <c r="I75" s="141"/>
      <c r="J75" s="141"/>
      <c r="K75" s="135" t="str">
        <f t="shared" si="6"/>
        <v/>
      </c>
      <c r="L75" s="94"/>
    </row>
    <row r="76" spans="1:18" ht="11.4" thickBot="1" x14ac:dyDescent="0.25">
      <c r="A76" s="264"/>
      <c r="B76" s="121"/>
      <c r="C76" s="122"/>
      <c r="D76" s="123"/>
      <c r="E76" s="142" t="s">
        <v>75</v>
      </c>
      <c r="F76" s="143"/>
      <c r="G76" s="144"/>
      <c r="H76" s="145"/>
      <c r="I76" s="146"/>
      <c r="J76" s="146"/>
      <c r="K76" s="135" t="str">
        <f t="shared" si="6"/>
        <v/>
      </c>
      <c r="L76" s="94"/>
    </row>
    <row r="77" spans="1:18" ht="22.5" customHeight="1" x14ac:dyDescent="0.2">
      <c r="A77" s="263" t="s">
        <v>83</v>
      </c>
      <c r="B77" s="59" t="s">
        <v>50</v>
      </c>
      <c r="C77" s="98" t="s">
        <v>51</v>
      </c>
      <c r="D77" s="99" t="s">
        <v>3</v>
      </c>
      <c r="E77" s="59" t="s">
        <v>52</v>
      </c>
      <c r="F77" s="100" t="s">
        <v>0</v>
      </c>
      <c r="G77" s="100" t="s">
        <v>53</v>
      </c>
      <c r="H77" s="101" t="s">
        <v>4</v>
      </c>
      <c r="I77" s="102" t="s">
        <v>7</v>
      </c>
      <c r="J77" s="102" t="s">
        <v>54</v>
      </c>
      <c r="K77" s="103" t="s">
        <v>5</v>
      </c>
      <c r="L77" s="94"/>
      <c r="M77" s="200" t="s">
        <v>195</v>
      </c>
      <c r="R77" s="92" t="s">
        <v>152</v>
      </c>
    </row>
    <row r="78" spans="1:18" ht="11.4" thickBot="1" x14ac:dyDescent="0.25">
      <c r="A78" s="264"/>
      <c r="B78" s="129"/>
      <c r="C78" s="130"/>
      <c r="D78" s="131"/>
      <c r="E78" s="132" t="s">
        <v>58</v>
      </c>
      <c r="F78" s="130"/>
      <c r="G78" s="130"/>
      <c r="H78" s="133"/>
      <c r="I78" s="134"/>
      <c r="J78" s="134"/>
      <c r="K78" s="135" t="str">
        <f>IF(H78="","",ROUNDDOWN((20190401-(YEAR(H78)*10000+MONTH(H78)*100+DAY(H78)))/10000,0))</f>
        <v/>
      </c>
      <c r="L78" s="94"/>
      <c r="M78" s="201">
        <f>IF(B78="",0,VLOOKUP(B78,$R$22:$U$27,R78,FALSE))</f>
        <v>0</v>
      </c>
      <c r="R78" s="92">
        <f>IF(D78="",2,VLOOKUP(D78,$W$29:$X$31,2,FALSE))</f>
        <v>2</v>
      </c>
    </row>
    <row r="79" spans="1:18" x14ac:dyDescent="0.2">
      <c r="A79" s="264"/>
      <c r="B79" s="111"/>
      <c r="C79" s="112"/>
      <c r="D79" s="113"/>
      <c r="E79" s="136" t="s">
        <v>62</v>
      </c>
      <c r="F79" s="137"/>
      <c r="G79" s="137"/>
      <c r="H79" s="138"/>
      <c r="I79" s="139"/>
      <c r="J79" s="139"/>
      <c r="K79" s="135" t="str">
        <f t="shared" ref="K79:K84" si="7">IF(H79="","",ROUNDDOWN((20190401-(YEAR(H79)*10000+MONTH(H79)*100+DAY(H79)))/10000,0))</f>
        <v/>
      </c>
      <c r="L79" s="94"/>
    </row>
    <row r="80" spans="1:18" ht="12" customHeight="1" x14ac:dyDescent="0.2">
      <c r="A80" s="264"/>
      <c r="B80" s="164"/>
      <c r="C80" s="118"/>
      <c r="D80" s="165"/>
      <c r="E80" s="132" t="s">
        <v>65</v>
      </c>
      <c r="F80" s="130"/>
      <c r="G80" s="137"/>
      <c r="H80" s="140"/>
      <c r="I80" s="141"/>
      <c r="J80" s="141"/>
      <c r="K80" s="135" t="str">
        <f t="shared" si="7"/>
        <v/>
      </c>
      <c r="L80" s="94"/>
    </row>
    <row r="81" spans="1:18" x14ac:dyDescent="0.2">
      <c r="A81" s="264"/>
      <c r="B81" s="166"/>
      <c r="C81" s="158"/>
      <c r="D81" s="167"/>
      <c r="E81" s="132" t="s">
        <v>69</v>
      </c>
      <c r="F81" s="130"/>
      <c r="G81" s="137"/>
      <c r="H81" s="140"/>
      <c r="I81" s="141"/>
      <c r="J81" s="141"/>
      <c r="K81" s="135" t="str">
        <f t="shared" si="7"/>
        <v/>
      </c>
      <c r="L81" s="94"/>
    </row>
    <row r="82" spans="1:18" x14ac:dyDescent="0.2">
      <c r="A82" s="264"/>
      <c r="B82" s="168"/>
      <c r="C82" s="159"/>
      <c r="D82" s="113"/>
      <c r="E82" s="132" t="s">
        <v>71</v>
      </c>
      <c r="F82" s="130"/>
      <c r="G82" s="137"/>
      <c r="H82" s="140"/>
      <c r="I82" s="141"/>
      <c r="J82" s="141"/>
      <c r="K82" s="135" t="str">
        <f t="shared" si="7"/>
        <v/>
      </c>
      <c r="L82" s="94"/>
    </row>
    <row r="83" spans="1:18" x14ac:dyDescent="0.2">
      <c r="A83" s="264"/>
      <c r="B83" s="111"/>
      <c r="C83" s="112"/>
      <c r="D83" s="113"/>
      <c r="E83" s="132" t="s">
        <v>73</v>
      </c>
      <c r="F83" s="130"/>
      <c r="G83" s="137"/>
      <c r="H83" s="140"/>
      <c r="I83" s="141"/>
      <c r="J83" s="141"/>
      <c r="K83" s="135" t="str">
        <f t="shared" si="7"/>
        <v/>
      </c>
      <c r="L83" s="94"/>
    </row>
    <row r="84" spans="1:18" ht="11.4" thickBot="1" x14ac:dyDescent="0.25">
      <c r="A84" s="264"/>
      <c r="B84" s="121"/>
      <c r="C84" s="122"/>
      <c r="D84" s="123"/>
      <c r="E84" s="142" t="s">
        <v>75</v>
      </c>
      <c r="F84" s="143"/>
      <c r="G84" s="144"/>
      <c r="H84" s="145"/>
      <c r="I84" s="146"/>
      <c r="J84" s="146"/>
      <c r="K84" s="135" t="str">
        <f t="shared" si="7"/>
        <v/>
      </c>
      <c r="L84" s="94"/>
    </row>
    <row r="85" spans="1:18" ht="22.5" customHeight="1" x14ac:dyDescent="0.2">
      <c r="A85" s="263" t="s">
        <v>84</v>
      </c>
      <c r="B85" s="59" t="s">
        <v>50</v>
      </c>
      <c r="C85" s="98" t="s">
        <v>51</v>
      </c>
      <c r="D85" s="99" t="s">
        <v>3</v>
      </c>
      <c r="E85" s="59" t="s">
        <v>52</v>
      </c>
      <c r="F85" s="100" t="s">
        <v>0</v>
      </c>
      <c r="G85" s="100" t="s">
        <v>53</v>
      </c>
      <c r="H85" s="101" t="s">
        <v>4</v>
      </c>
      <c r="I85" s="102" t="s">
        <v>7</v>
      </c>
      <c r="J85" s="102" t="s">
        <v>54</v>
      </c>
      <c r="K85" s="103" t="s">
        <v>5</v>
      </c>
      <c r="L85" s="94"/>
      <c r="M85" s="200" t="s">
        <v>195</v>
      </c>
      <c r="R85" s="92" t="s">
        <v>152</v>
      </c>
    </row>
    <row r="86" spans="1:18" ht="11.4" thickBot="1" x14ac:dyDescent="0.25">
      <c r="A86" s="264"/>
      <c r="B86" s="129"/>
      <c r="C86" s="130"/>
      <c r="D86" s="131"/>
      <c r="E86" s="132" t="s">
        <v>58</v>
      </c>
      <c r="F86" s="130"/>
      <c r="G86" s="130"/>
      <c r="H86" s="133"/>
      <c r="I86" s="134"/>
      <c r="J86" s="134"/>
      <c r="K86" s="135" t="str">
        <f>IF(H86="","",ROUNDDOWN((20190401-(YEAR(H86)*10000+MONTH(H86)*100+DAY(H86)))/10000,0))</f>
        <v/>
      </c>
      <c r="L86" s="94"/>
      <c r="M86" s="201">
        <f>IF(B86="",0,VLOOKUP(B86,$R$22:$U$27,R86,FALSE))</f>
        <v>0</v>
      </c>
      <c r="R86" s="92">
        <f>IF(D86="",2,VLOOKUP(D86,$W$29:$X$31,2,FALSE))</f>
        <v>2</v>
      </c>
    </row>
    <row r="87" spans="1:18" x14ac:dyDescent="0.2">
      <c r="A87" s="264"/>
      <c r="B87" s="111"/>
      <c r="C87" s="112"/>
      <c r="D87" s="113"/>
      <c r="E87" s="136" t="s">
        <v>62</v>
      </c>
      <c r="F87" s="137"/>
      <c r="G87" s="137"/>
      <c r="H87" s="138"/>
      <c r="I87" s="139"/>
      <c r="J87" s="139"/>
      <c r="K87" s="135" t="str">
        <f t="shared" ref="K87:K92" si="8">IF(H87="","",ROUNDDOWN((20190401-(YEAR(H87)*10000+MONTH(H87)*100+DAY(H87)))/10000,0))</f>
        <v/>
      </c>
      <c r="L87" s="94"/>
    </row>
    <row r="88" spans="1:18" ht="12" customHeight="1" x14ac:dyDescent="0.2">
      <c r="A88" s="264"/>
      <c r="B88" s="164"/>
      <c r="C88" s="118"/>
      <c r="D88" s="165"/>
      <c r="E88" s="132" t="s">
        <v>65</v>
      </c>
      <c r="F88" s="130"/>
      <c r="G88" s="137"/>
      <c r="H88" s="140"/>
      <c r="I88" s="141"/>
      <c r="J88" s="141"/>
      <c r="K88" s="135" t="str">
        <f t="shared" si="8"/>
        <v/>
      </c>
      <c r="L88" s="94"/>
    </row>
    <row r="89" spans="1:18" x14ac:dyDescent="0.2">
      <c r="A89" s="264"/>
      <c r="B89" s="166"/>
      <c r="C89" s="158"/>
      <c r="D89" s="167"/>
      <c r="E89" s="132" t="s">
        <v>69</v>
      </c>
      <c r="F89" s="130"/>
      <c r="G89" s="137"/>
      <c r="H89" s="140"/>
      <c r="I89" s="141"/>
      <c r="J89" s="141"/>
      <c r="K89" s="135" t="str">
        <f t="shared" si="8"/>
        <v/>
      </c>
      <c r="L89" s="94"/>
    </row>
    <row r="90" spans="1:18" x14ac:dyDescent="0.2">
      <c r="A90" s="264"/>
      <c r="B90" s="168"/>
      <c r="C90" s="159"/>
      <c r="D90" s="113"/>
      <c r="E90" s="132" t="s">
        <v>71</v>
      </c>
      <c r="F90" s="130"/>
      <c r="G90" s="137"/>
      <c r="H90" s="140"/>
      <c r="I90" s="141"/>
      <c r="J90" s="141"/>
      <c r="K90" s="135" t="str">
        <f t="shared" si="8"/>
        <v/>
      </c>
      <c r="L90" s="94"/>
    </row>
    <row r="91" spans="1:18" x14ac:dyDescent="0.2">
      <c r="A91" s="264"/>
      <c r="B91" s="111"/>
      <c r="C91" s="112"/>
      <c r="D91" s="113"/>
      <c r="E91" s="132" t="s">
        <v>73</v>
      </c>
      <c r="F91" s="130"/>
      <c r="G91" s="137"/>
      <c r="H91" s="140"/>
      <c r="I91" s="141"/>
      <c r="J91" s="141"/>
      <c r="K91" s="135" t="str">
        <f t="shared" si="8"/>
        <v/>
      </c>
      <c r="L91" s="94"/>
    </row>
    <row r="92" spans="1:18" ht="11.4" thickBot="1" x14ac:dyDescent="0.25">
      <c r="A92" s="264"/>
      <c r="B92" s="121"/>
      <c r="C92" s="122"/>
      <c r="D92" s="123"/>
      <c r="E92" s="142" t="s">
        <v>75</v>
      </c>
      <c r="F92" s="143"/>
      <c r="G92" s="144"/>
      <c r="H92" s="145"/>
      <c r="I92" s="146"/>
      <c r="J92" s="146"/>
      <c r="K92" s="135" t="str">
        <f t="shared" si="8"/>
        <v/>
      </c>
      <c r="L92" s="94"/>
    </row>
    <row r="93" spans="1:18" ht="22.5" customHeight="1" x14ac:dyDescent="0.2">
      <c r="A93" s="263" t="s">
        <v>85</v>
      </c>
      <c r="B93" s="59" t="s">
        <v>50</v>
      </c>
      <c r="C93" s="98" t="s">
        <v>51</v>
      </c>
      <c r="D93" s="99" t="s">
        <v>3</v>
      </c>
      <c r="E93" s="59" t="s">
        <v>52</v>
      </c>
      <c r="F93" s="100" t="s">
        <v>0</v>
      </c>
      <c r="G93" s="100" t="s">
        <v>53</v>
      </c>
      <c r="H93" s="101" t="s">
        <v>4</v>
      </c>
      <c r="I93" s="102" t="s">
        <v>7</v>
      </c>
      <c r="J93" s="102" t="s">
        <v>54</v>
      </c>
      <c r="K93" s="103" t="s">
        <v>5</v>
      </c>
      <c r="L93" s="94"/>
      <c r="M93" s="200" t="s">
        <v>195</v>
      </c>
      <c r="R93" s="92" t="s">
        <v>152</v>
      </c>
    </row>
    <row r="94" spans="1:18" ht="11.4" thickBot="1" x14ac:dyDescent="0.25">
      <c r="A94" s="264"/>
      <c r="B94" s="129"/>
      <c r="C94" s="130"/>
      <c r="D94" s="131"/>
      <c r="E94" s="132" t="s">
        <v>58</v>
      </c>
      <c r="F94" s="130"/>
      <c r="G94" s="130"/>
      <c r="H94" s="133"/>
      <c r="I94" s="134"/>
      <c r="J94" s="134"/>
      <c r="K94" s="135" t="str">
        <f>IF(H94="","",ROUNDDOWN((20190401-(YEAR(H94)*10000+MONTH(H94)*100+DAY(H94)))/10000,0))</f>
        <v/>
      </c>
      <c r="L94" s="94"/>
      <c r="M94" s="201">
        <f>IF(B94="",0,VLOOKUP(B94,$R$22:$U$27,R94,FALSE))</f>
        <v>0</v>
      </c>
      <c r="R94" s="92">
        <f>IF(D94="",2,VLOOKUP(D94,$W$29:$X$31,2,FALSE))</f>
        <v>2</v>
      </c>
    </row>
    <row r="95" spans="1:18" x14ac:dyDescent="0.2">
      <c r="A95" s="264"/>
      <c r="B95" s="111"/>
      <c r="C95" s="112"/>
      <c r="D95" s="113"/>
      <c r="E95" s="136" t="s">
        <v>62</v>
      </c>
      <c r="F95" s="137"/>
      <c r="G95" s="137"/>
      <c r="H95" s="138"/>
      <c r="I95" s="139"/>
      <c r="J95" s="139"/>
      <c r="K95" s="135" t="str">
        <f t="shared" ref="K95:K100" si="9">IF(H95="","",ROUNDDOWN((20190401-(YEAR(H95)*10000+MONTH(H95)*100+DAY(H95)))/10000,0))</f>
        <v/>
      </c>
      <c r="L95" s="94"/>
    </row>
    <row r="96" spans="1:18" ht="12" customHeight="1" x14ac:dyDescent="0.2">
      <c r="A96" s="264"/>
      <c r="B96" s="164"/>
      <c r="C96" s="118"/>
      <c r="D96" s="165"/>
      <c r="E96" s="132" t="s">
        <v>65</v>
      </c>
      <c r="F96" s="130"/>
      <c r="G96" s="137"/>
      <c r="H96" s="140"/>
      <c r="I96" s="141"/>
      <c r="J96" s="141"/>
      <c r="K96" s="135" t="str">
        <f t="shared" si="9"/>
        <v/>
      </c>
      <c r="L96" s="94"/>
    </row>
    <row r="97" spans="1:18" x14ac:dyDescent="0.2">
      <c r="A97" s="264"/>
      <c r="B97" s="166"/>
      <c r="C97" s="158"/>
      <c r="D97" s="167"/>
      <c r="E97" s="132" t="s">
        <v>69</v>
      </c>
      <c r="F97" s="130"/>
      <c r="G97" s="137"/>
      <c r="H97" s="140"/>
      <c r="I97" s="141"/>
      <c r="J97" s="141"/>
      <c r="K97" s="135" t="str">
        <f t="shared" si="9"/>
        <v/>
      </c>
      <c r="L97" s="94"/>
    </row>
    <row r="98" spans="1:18" x14ac:dyDescent="0.2">
      <c r="A98" s="264"/>
      <c r="B98" s="168"/>
      <c r="C98" s="159"/>
      <c r="D98" s="113"/>
      <c r="E98" s="132" t="s">
        <v>71</v>
      </c>
      <c r="F98" s="130"/>
      <c r="G98" s="137"/>
      <c r="H98" s="140"/>
      <c r="I98" s="141"/>
      <c r="J98" s="141"/>
      <c r="K98" s="135" t="str">
        <f t="shared" si="9"/>
        <v/>
      </c>
      <c r="L98" s="94"/>
    </row>
    <row r="99" spans="1:18" x14ac:dyDescent="0.2">
      <c r="A99" s="264"/>
      <c r="B99" s="111"/>
      <c r="C99" s="112"/>
      <c r="D99" s="113"/>
      <c r="E99" s="132" t="s">
        <v>73</v>
      </c>
      <c r="F99" s="130"/>
      <c r="G99" s="137"/>
      <c r="H99" s="140"/>
      <c r="I99" s="141"/>
      <c r="J99" s="141"/>
      <c r="K99" s="135" t="str">
        <f t="shared" si="9"/>
        <v/>
      </c>
      <c r="L99" s="94"/>
    </row>
    <row r="100" spans="1:18" ht="11.4" thickBot="1" x14ac:dyDescent="0.25">
      <c r="A100" s="264"/>
      <c r="B100" s="121"/>
      <c r="C100" s="122"/>
      <c r="D100" s="123"/>
      <c r="E100" s="142" t="s">
        <v>75</v>
      </c>
      <c r="F100" s="143"/>
      <c r="G100" s="144"/>
      <c r="H100" s="145"/>
      <c r="I100" s="146"/>
      <c r="J100" s="146"/>
      <c r="K100" s="135" t="str">
        <f t="shared" si="9"/>
        <v/>
      </c>
      <c r="L100" s="94"/>
    </row>
    <row r="101" spans="1:18" ht="22.5" customHeight="1" x14ac:dyDescent="0.2">
      <c r="A101" s="263" t="s">
        <v>86</v>
      </c>
      <c r="B101" s="59" t="s">
        <v>50</v>
      </c>
      <c r="C101" s="98" t="s">
        <v>51</v>
      </c>
      <c r="D101" s="99" t="s">
        <v>3</v>
      </c>
      <c r="E101" s="59" t="s">
        <v>52</v>
      </c>
      <c r="F101" s="100" t="s">
        <v>0</v>
      </c>
      <c r="G101" s="100" t="s">
        <v>53</v>
      </c>
      <c r="H101" s="101" t="s">
        <v>4</v>
      </c>
      <c r="I101" s="102" t="s">
        <v>7</v>
      </c>
      <c r="J101" s="102" t="s">
        <v>54</v>
      </c>
      <c r="K101" s="103" t="s">
        <v>5</v>
      </c>
      <c r="L101" s="94"/>
      <c r="M101" s="200" t="s">
        <v>195</v>
      </c>
      <c r="R101" s="92" t="s">
        <v>152</v>
      </c>
    </row>
    <row r="102" spans="1:18" ht="11.4" thickBot="1" x14ac:dyDescent="0.25">
      <c r="A102" s="264"/>
      <c r="B102" s="129"/>
      <c r="C102" s="130"/>
      <c r="D102" s="131"/>
      <c r="E102" s="132" t="s">
        <v>58</v>
      </c>
      <c r="F102" s="130"/>
      <c r="G102" s="130"/>
      <c r="H102" s="133"/>
      <c r="I102" s="134"/>
      <c r="J102" s="134"/>
      <c r="K102" s="135" t="str">
        <f>IF(H102="","",ROUNDDOWN((20190401-(YEAR(H102)*10000+MONTH(H102)*100+DAY(H102)))/10000,0))</f>
        <v/>
      </c>
      <c r="L102" s="94"/>
      <c r="M102" s="201">
        <f>IF(B102="",0,VLOOKUP(B102,$R$22:$U$27,R102,FALSE))</f>
        <v>0</v>
      </c>
      <c r="R102" s="92">
        <f>IF(D102="",2,VLOOKUP(D102,$W$29:$X$31,2,FALSE))</f>
        <v>2</v>
      </c>
    </row>
    <row r="103" spans="1:18" x14ac:dyDescent="0.2">
      <c r="A103" s="264"/>
      <c r="B103" s="111"/>
      <c r="C103" s="112"/>
      <c r="D103" s="113"/>
      <c r="E103" s="136" t="s">
        <v>62</v>
      </c>
      <c r="F103" s="137"/>
      <c r="G103" s="137"/>
      <c r="H103" s="138"/>
      <c r="I103" s="139"/>
      <c r="J103" s="139"/>
      <c r="K103" s="135" t="str">
        <f t="shared" ref="K103:K108" si="10">IF(H103="","",ROUNDDOWN((20190401-(YEAR(H103)*10000+MONTH(H103)*100+DAY(H103)))/10000,0))</f>
        <v/>
      </c>
      <c r="L103" s="94"/>
    </row>
    <row r="104" spans="1:18" ht="12" customHeight="1" x14ac:dyDescent="0.2">
      <c r="A104" s="264"/>
      <c r="B104" s="164"/>
      <c r="C104" s="118"/>
      <c r="D104" s="165"/>
      <c r="E104" s="132" t="s">
        <v>65</v>
      </c>
      <c r="F104" s="130"/>
      <c r="G104" s="137"/>
      <c r="H104" s="140"/>
      <c r="I104" s="141"/>
      <c r="J104" s="141"/>
      <c r="K104" s="135" t="str">
        <f t="shared" si="10"/>
        <v/>
      </c>
      <c r="L104" s="94"/>
    </row>
    <row r="105" spans="1:18" x14ac:dyDescent="0.2">
      <c r="A105" s="264"/>
      <c r="B105" s="166"/>
      <c r="C105" s="158"/>
      <c r="D105" s="167"/>
      <c r="E105" s="132" t="s">
        <v>69</v>
      </c>
      <c r="F105" s="130"/>
      <c r="G105" s="137"/>
      <c r="H105" s="140"/>
      <c r="I105" s="141"/>
      <c r="J105" s="141"/>
      <c r="K105" s="135" t="str">
        <f t="shared" si="10"/>
        <v/>
      </c>
      <c r="L105" s="94"/>
    </row>
    <row r="106" spans="1:18" x14ac:dyDescent="0.2">
      <c r="A106" s="264"/>
      <c r="B106" s="168"/>
      <c r="C106" s="159"/>
      <c r="D106" s="113"/>
      <c r="E106" s="132" t="s">
        <v>71</v>
      </c>
      <c r="F106" s="130"/>
      <c r="G106" s="137"/>
      <c r="H106" s="140"/>
      <c r="I106" s="141"/>
      <c r="J106" s="141"/>
      <c r="K106" s="135" t="str">
        <f t="shared" si="10"/>
        <v/>
      </c>
      <c r="L106" s="94"/>
    </row>
    <row r="107" spans="1:18" x14ac:dyDescent="0.2">
      <c r="A107" s="264"/>
      <c r="B107" s="111"/>
      <c r="C107" s="112"/>
      <c r="D107" s="113"/>
      <c r="E107" s="132" t="s">
        <v>73</v>
      </c>
      <c r="F107" s="130"/>
      <c r="G107" s="137"/>
      <c r="H107" s="140"/>
      <c r="I107" s="141"/>
      <c r="J107" s="141"/>
      <c r="K107" s="135" t="str">
        <f t="shared" si="10"/>
        <v/>
      </c>
      <c r="L107" s="94"/>
    </row>
    <row r="108" spans="1:18" ht="11.4" thickBot="1" x14ac:dyDescent="0.25">
      <c r="A108" s="264"/>
      <c r="B108" s="121"/>
      <c r="C108" s="122"/>
      <c r="D108" s="123"/>
      <c r="E108" s="142" t="s">
        <v>75</v>
      </c>
      <c r="F108" s="143"/>
      <c r="G108" s="144"/>
      <c r="H108" s="145"/>
      <c r="I108" s="146"/>
      <c r="J108" s="146"/>
      <c r="K108" s="135" t="str">
        <f t="shared" si="10"/>
        <v/>
      </c>
      <c r="L108" s="94"/>
    </row>
    <row r="109" spans="1:18" ht="22.5" customHeight="1" x14ac:dyDescent="0.2">
      <c r="A109" s="263" t="s">
        <v>87</v>
      </c>
      <c r="B109" s="59" t="s">
        <v>50</v>
      </c>
      <c r="C109" s="98" t="s">
        <v>51</v>
      </c>
      <c r="D109" s="99" t="s">
        <v>3</v>
      </c>
      <c r="E109" s="59" t="s">
        <v>52</v>
      </c>
      <c r="F109" s="100" t="s">
        <v>0</v>
      </c>
      <c r="G109" s="100" t="s">
        <v>53</v>
      </c>
      <c r="H109" s="101" t="s">
        <v>4</v>
      </c>
      <c r="I109" s="102" t="s">
        <v>7</v>
      </c>
      <c r="J109" s="102" t="s">
        <v>54</v>
      </c>
      <c r="K109" s="103" t="s">
        <v>5</v>
      </c>
      <c r="L109" s="94"/>
      <c r="M109" s="200" t="s">
        <v>195</v>
      </c>
      <c r="R109" s="92" t="s">
        <v>152</v>
      </c>
    </row>
    <row r="110" spans="1:18" ht="11.4" thickBot="1" x14ac:dyDescent="0.25">
      <c r="A110" s="264"/>
      <c r="B110" s="129"/>
      <c r="C110" s="130"/>
      <c r="D110" s="131"/>
      <c r="E110" s="132" t="s">
        <v>58</v>
      </c>
      <c r="F110" s="130"/>
      <c r="G110" s="130"/>
      <c r="H110" s="133"/>
      <c r="I110" s="134"/>
      <c r="J110" s="134"/>
      <c r="K110" s="135" t="str">
        <f>IF(H110="","",ROUNDDOWN((20190401-(YEAR(H110)*10000+MONTH(H110)*100+DAY(H110)))/10000,0))</f>
        <v/>
      </c>
      <c r="L110" s="94"/>
      <c r="M110" s="201">
        <f>IF(B110="",0,VLOOKUP(B110,$R$22:$U$27,R110,FALSE))</f>
        <v>0</v>
      </c>
      <c r="R110" s="92">
        <f>IF(D110="",2,VLOOKUP(D110,$W$29:$X$31,2,FALSE))</f>
        <v>2</v>
      </c>
    </row>
    <row r="111" spans="1:18" x14ac:dyDescent="0.2">
      <c r="A111" s="264"/>
      <c r="B111" s="111"/>
      <c r="C111" s="112"/>
      <c r="D111" s="113"/>
      <c r="E111" s="136" t="s">
        <v>62</v>
      </c>
      <c r="F111" s="137"/>
      <c r="G111" s="137"/>
      <c r="H111" s="138"/>
      <c r="I111" s="139"/>
      <c r="J111" s="139"/>
      <c r="K111" s="135" t="str">
        <f t="shared" ref="K111:K116" si="11">IF(H111="","",ROUNDDOWN((20190401-(YEAR(H111)*10000+MONTH(H111)*100+DAY(H111)))/10000,0))</f>
        <v/>
      </c>
      <c r="L111" s="94"/>
    </row>
    <row r="112" spans="1:18" ht="12" customHeight="1" x14ac:dyDescent="0.2">
      <c r="A112" s="264"/>
      <c r="B112" s="164"/>
      <c r="C112" s="118"/>
      <c r="D112" s="165"/>
      <c r="E112" s="132" t="s">
        <v>65</v>
      </c>
      <c r="F112" s="130"/>
      <c r="G112" s="137"/>
      <c r="H112" s="140"/>
      <c r="I112" s="141"/>
      <c r="J112" s="141"/>
      <c r="K112" s="135" t="str">
        <f t="shared" si="11"/>
        <v/>
      </c>
      <c r="L112" s="94"/>
    </row>
    <row r="113" spans="1:18" x14ac:dyDescent="0.2">
      <c r="A113" s="264"/>
      <c r="B113" s="166"/>
      <c r="C113" s="158"/>
      <c r="D113" s="167"/>
      <c r="E113" s="132" t="s">
        <v>69</v>
      </c>
      <c r="F113" s="130"/>
      <c r="G113" s="137"/>
      <c r="H113" s="140"/>
      <c r="I113" s="141"/>
      <c r="J113" s="141"/>
      <c r="K113" s="135" t="str">
        <f t="shared" si="11"/>
        <v/>
      </c>
      <c r="L113" s="94"/>
    </row>
    <row r="114" spans="1:18" x14ac:dyDescent="0.2">
      <c r="A114" s="264"/>
      <c r="B114" s="168"/>
      <c r="C114" s="159"/>
      <c r="D114" s="113"/>
      <c r="E114" s="132" t="s">
        <v>71</v>
      </c>
      <c r="F114" s="130"/>
      <c r="G114" s="137"/>
      <c r="H114" s="140"/>
      <c r="I114" s="141"/>
      <c r="J114" s="141"/>
      <c r="K114" s="135" t="str">
        <f t="shared" si="11"/>
        <v/>
      </c>
      <c r="L114" s="94"/>
    </row>
    <row r="115" spans="1:18" x14ac:dyDescent="0.2">
      <c r="A115" s="264"/>
      <c r="B115" s="111"/>
      <c r="C115" s="112"/>
      <c r="D115" s="113"/>
      <c r="E115" s="132" t="s">
        <v>73</v>
      </c>
      <c r="F115" s="130"/>
      <c r="G115" s="137"/>
      <c r="H115" s="140"/>
      <c r="I115" s="141"/>
      <c r="J115" s="141"/>
      <c r="K115" s="135" t="str">
        <f t="shared" si="11"/>
        <v/>
      </c>
      <c r="L115" s="94"/>
    </row>
    <row r="116" spans="1:18" ht="11.4" thickBot="1" x14ac:dyDescent="0.25">
      <c r="A116" s="264"/>
      <c r="B116" s="121"/>
      <c r="C116" s="122"/>
      <c r="D116" s="123"/>
      <c r="E116" s="142" t="s">
        <v>75</v>
      </c>
      <c r="F116" s="143"/>
      <c r="G116" s="144"/>
      <c r="H116" s="145"/>
      <c r="I116" s="146"/>
      <c r="J116" s="146"/>
      <c r="K116" s="135" t="str">
        <f t="shared" si="11"/>
        <v/>
      </c>
      <c r="L116" s="94"/>
    </row>
    <row r="117" spans="1:18" ht="22.5" customHeight="1" x14ac:dyDescent="0.2">
      <c r="A117" s="263" t="s">
        <v>88</v>
      </c>
      <c r="B117" s="59" t="s">
        <v>50</v>
      </c>
      <c r="C117" s="98" t="s">
        <v>51</v>
      </c>
      <c r="D117" s="99" t="s">
        <v>3</v>
      </c>
      <c r="E117" s="59" t="s">
        <v>52</v>
      </c>
      <c r="F117" s="100" t="s">
        <v>0</v>
      </c>
      <c r="G117" s="100" t="s">
        <v>53</v>
      </c>
      <c r="H117" s="101" t="s">
        <v>4</v>
      </c>
      <c r="I117" s="102" t="s">
        <v>7</v>
      </c>
      <c r="J117" s="102" t="s">
        <v>54</v>
      </c>
      <c r="K117" s="103" t="s">
        <v>5</v>
      </c>
      <c r="L117" s="94"/>
      <c r="M117" s="200" t="s">
        <v>195</v>
      </c>
      <c r="R117" s="92" t="s">
        <v>152</v>
      </c>
    </row>
    <row r="118" spans="1:18" ht="11.4" thickBot="1" x14ac:dyDescent="0.25">
      <c r="A118" s="264"/>
      <c r="B118" s="129"/>
      <c r="C118" s="130"/>
      <c r="D118" s="131"/>
      <c r="E118" s="132" t="s">
        <v>58</v>
      </c>
      <c r="F118" s="130"/>
      <c r="G118" s="130"/>
      <c r="H118" s="133"/>
      <c r="I118" s="134"/>
      <c r="J118" s="134"/>
      <c r="K118" s="135" t="str">
        <f>IF(H118="","",ROUNDDOWN((20190401-(YEAR(H118)*10000+MONTH(H118)*100+DAY(H118)))/10000,0))</f>
        <v/>
      </c>
      <c r="L118" s="94"/>
      <c r="M118" s="201">
        <f>IF(B118="",0,VLOOKUP(B118,$R$22:$U$27,R118,FALSE))</f>
        <v>0</v>
      </c>
      <c r="R118" s="92">
        <f>IF(D118="",2,VLOOKUP(D118,$W$29:$X$31,2,FALSE))</f>
        <v>2</v>
      </c>
    </row>
    <row r="119" spans="1:18" x14ac:dyDescent="0.2">
      <c r="A119" s="264"/>
      <c r="B119" s="111"/>
      <c r="C119" s="112"/>
      <c r="D119" s="113"/>
      <c r="E119" s="136" t="s">
        <v>62</v>
      </c>
      <c r="F119" s="137"/>
      <c r="G119" s="137"/>
      <c r="H119" s="138"/>
      <c r="I119" s="139"/>
      <c r="J119" s="139"/>
      <c r="K119" s="135" t="str">
        <f t="shared" ref="K119:K124" si="12">IF(H119="","",ROUNDDOWN((20190401-(YEAR(H119)*10000+MONTH(H119)*100+DAY(H119)))/10000,0))</f>
        <v/>
      </c>
      <c r="L119" s="94"/>
    </row>
    <row r="120" spans="1:18" ht="12" customHeight="1" x14ac:dyDescent="0.2">
      <c r="A120" s="264"/>
      <c r="B120" s="164"/>
      <c r="C120" s="118"/>
      <c r="D120" s="165"/>
      <c r="E120" s="132" t="s">
        <v>65</v>
      </c>
      <c r="F120" s="130"/>
      <c r="G120" s="137"/>
      <c r="H120" s="140"/>
      <c r="I120" s="141"/>
      <c r="J120" s="141"/>
      <c r="K120" s="135" t="str">
        <f t="shared" si="12"/>
        <v/>
      </c>
      <c r="L120" s="94"/>
    </row>
    <row r="121" spans="1:18" x14ac:dyDescent="0.2">
      <c r="A121" s="264"/>
      <c r="B121" s="166"/>
      <c r="C121" s="158"/>
      <c r="D121" s="167"/>
      <c r="E121" s="132" t="s">
        <v>69</v>
      </c>
      <c r="F121" s="130"/>
      <c r="G121" s="137"/>
      <c r="H121" s="140"/>
      <c r="I121" s="141"/>
      <c r="J121" s="141"/>
      <c r="K121" s="135" t="str">
        <f t="shared" si="12"/>
        <v/>
      </c>
      <c r="L121" s="94"/>
    </row>
    <row r="122" spans="1:18" x14ac:dyDescent="0.2">
      <c r="A122" s="264"/>
      <c r="B122" s="168"/>
      <c r="C122" s="159"/>
      <c r="D122" s="113"/>
      <c r="E122" s="132" t="s">
        <v>71</v>
      </c>
      <c r="F122" s="130"/>
      <c r="G122" s="137"/>
      <c r="H122" s="140"/>
      <c r="I122" s="141"/>
      <c r="J122" s="141"/>
      <c r="K122" s="135" t="str">
        <f t="shared" si="12"/>
        <v/>
      </c>
      <c r="L122" s="94"/>
    </row>
    <row r="123" spans="1:18" x14ac:dyDescent="0.2">
      <c r="A123" s="264"/>
      <c r="B123" s="111"/>
      <c r="C123" s="112"/>
      <c r="D123" s="113"/>
      <c r="E123" s="132" t="s">
        <v>73</v>
      </c>
      <c r="F123" s="130"/>
      <c r="G123" s="137"/>
      <c r="H123" s="140"/>
      <c r="I123" s="141"/>
      <c r="J123" s="141"/>
      <c r="K123" s="135" t="str">
        <f t="shared" si="12"/>
        <v/>
      </c>
      <c r="L123" s="94"/>
    </row>
    <row r="124" spans="1:18" ht="11.4" thickBot="1" x14ac:dyDescent="0.25">
      <c r="A124" s="264"/>
      <c r="B124" s="121"/>
      <c r="C124" s="122"/>
      <c r="D124" s="123"/>
      <c r="E124" s="142" t="s">
        <v>75</v>
      </c>
      <c r="F124" s="143"/>
      <c r="G124" s="144"/>
      <c r="H124" s="145"/>
      <c r="I124" s="146"/>
      <c r="J124" s="146"/>
      <c r="K124" s="135" t="str">
        <f t="shared" si="12"/>
        <v/>
      </c>
      <c r="L124" s="94"/>
    </row>
    <row r="125" spans="1:18" ht="22.5" customHeight="1" x14ac:dyDescent="0.2">
      <c r="A125" s="263" t="s">
        <v>89</v>
      </c>
      <c r="B125" s="59" t="s">
        <v>50</v>
      </c>
      <c r="C125" s="98" t="s">
        <v>51</v>
      </c>
      <c r="D125" s="99" t="s">
        <v>3</v>
      </c>
      <c r="E125" s="59" t="s">
        <v>52</v>
      </c>
      <c r="F125" s="100" t="s">
        <v>0</v>
      </c>
      <c r="G125" s="100" t="s">
        <v>53</v>
      </c>
      <c r="H125" s="101" t="s">
        <v>4</v>
      </c>
      <c r="I125" s="102" t="s">
        <v>7</v>
      </c>
      <c r="J125" s="102" t="s">
        <v>54</v>
      </c>
      <c r="K125" s="103" t="s">
        <v>5</v>
      </c>
      <c r="L125" s="94"/>
      <c r="M125" s="200" t="s">
        <v>195</v>
      </c>
      <c r="R125" s="92" t="s">
        <v>152</v>
      </c>
    </row>
    <row r="126" spans="1:18" ht="11.4" thickBot="1" x14ac:dyDescent="0.25">
      <c r="A126" s="264"/>
      <c r="B126" s="129"/>
      <c r="C126" s="130"/>
      <c r="D126" s="131"/>
      <c r="E126" s="132" t="s">
        <v>58</v>
      </c>
      <c r="F126" s="130"/>
      <c r="G126" s="130"/>
      <c r="H126" s="133"/>
      <c r="I126" s="134"/>
      <c r="J126" s="134"/>
      <c r="K126" s="135" t="str">
        <f>IF(H126="","",ROUNDDOWN((20190401-(YEAR(H126)*10000+MONTH(H126)*100+DAY(H126)))/10000,0))</f>
        <v/>
      </c>
      <c r="L126" s="94"/>
      <c r="M126" s="201">
        <f>IF(B126="",0,VLOOKUP(B126,$R$22:$U$27,R126,FALSE))</f>
        <v>0</v>
      </c>
      <c r="R126" s="92">
        <f>IF(D126="",2,VLOOKUP(D126,$W$29:$X$31,2,FALSE))</f>
        <v>2</v>
      </c>
    </row>
    <row r="127" spans="1:18" x14ac:dyDescent="0.2">
      <c r="A127" s="264"/>
      <c r="B127" s="111"/>
      <c r="C127" s="112"/>
      <c r="D127" s="113"/>
      <c r="E127" s="136" t="s">
        <v>62</v>
      </c>
      <c r="F127" s="137"/>
      <c r="G127" s="137"/>
      <c r="H127" s="138"/>
      <c r="I127" s="139"/>
      <c r="J127" s="139"/>
      <c r="K127" s="135" t="str">
        <f t="shared" ref="K127:K132" si="13">IF(H127="","",ROUNDDOWN((20190401-(YEAR(H127)*10000+MONTH(H127)*100+DAY(H127)))/10000,0))</f>
        <v/>
      </c>
      <c r="L127" s="94"/>
    </row>
    <row r="128" spans="1:18" ht="12" customHeight="1" x14ac:dyDescent="0.2">
      <c r="A128" s="264"/>
      <c r="B128" s="164"/>
      <c r="C128" s="118"/>
      <c r="D128" s="165"/>
      <c r="E128" s="132" t="s">
        <v>65</v>
      </c>
      <c r="F128" s="130"/>
      <c r="G128" s="137"/>
      <c r="H128" s="140"/>
      <c r="I128" s="141"/>
      <c r="J128" s="141"/>
      <c r="K128" s="135" t="str">
        <f t="shared" si="13"/>
        <v/>
      </c>
      <c r="L128" s="94"/>
    </row>
    <row r="129" spans="1:18" x14ac:dyDescent="0.2">
      <c r="A129" s="264"/>
      <c r="B129" s="166"/>
      <c r="C129" s="158"/>
      <c r="D129" s="167"/>
      <c r="E129" s="132" t="s">
        <v>69</v>
      </c>
      <c r="F129" s="130"/>
      <c r="G129" s="137"/>
      <c r="H129" s="140"/>
      <c r="I129" s="141"/>
      <c r="J129" s="141"/>
      <c r="K129" s="135" t="str">
        <f t="shared" si="13"/>
        <v/>
      </c>
      <c r="L129" s="94"/>
    </row>
    <row r="130" spans="1:18" x14ac:dyDescent="0.2">
      <c r="A130" s="264"/>
      <c r="B130" s="168"/>
      <c r="C130" s="159"/>
      <c r="D130" s="113"/>
      <c r="E130" s="132" t="s">
        <v>71</v>
      </c>
      <c r="F130" s="130"/>
      <c r="G130" s="137"/>
      <c r="H130" s="140"/>
      <c r="I130" s="141"/>
      <c r="J130" s="141"/>
      <c r="K130" s="135" t="str">
        <f t="shared" si="13"/>
        <v/>
      </c>
      <c r="L130" s="94"/>
    </row>
    <row r="131" spans="1:18" x14ac:dyDescent="0.2">
      <c r="A131" s="264"/>
      <c r="B131" s="111"/>
      <c r="C131" s="112"/>
      <c r="D131" s="113"/>
      <c r="E131" s="132" t="s">
        <v>73</v>
      </c>
      <c r="F131" s="130"/>
      <c r="G131" s="137"/>
      <c r="H131" s="140"/>
      <c r="I131" s="141"/>
      <c r="J131" s="141"/>
      <c r="K131" s="135" t="str">
        <f t="shared" si="13"/>
        <v/>
      </c>
      <c r="L131" s="94"/>
    </row>
    <row r="132" spans="1:18" ht="11.4" thickBot="1" x14ac:dyDescent="0.25">
      <c r="A132" s="264"/>
      <c r="B132" s="121"/>
      <c r="C132" s="122"/>
      <c r="D132" s="123"/>
      <c r="E132" s="142" t="s">
        <v>75</v>
      </c>
      <c r="F132" s="143"/>
      <c r="G132" s="144"/>
      <c r="H132" s="145"/>
      <c r="I132" s="146"/>
      <c r="J132" s="146"/>
      <c r="K132" s="135" t="str">
        <f t="shared" si="13"/>
        <v/>
      </c>
      <c r="L132" s="94"/>
    </row>
    <row r="133" spans="1:18" ht="22.5" customHeight="1" x14ac:dyDescent="0.2">
      <c r="A133" s="263" t="s">
        <v>90</v>
      </c>
      <c r="B133" s="59" t="s">
        <v>50</v>
      </c>
      <c r="C133" s="98" t="s">
        <v>51</v>
      </c>
      <c r="D133" s="99" t="s">
        <v>3</v>
      </c>
      <c r="E133" s="59" t="s">
        <v>52</v>
      </c>
      <c r="F133" s="100" t="s">
        <v>0</v>
      </c>
      <c r="G133" s="100" t="s">
        <v>53</v>
      </c>
      <c r="H133" s="101" t="s">
        <v>4</v>
      </c>
      <c r="I133" s="102" t="s">
        <v>7</v>
      </c>
      <c r="J133" s="102" t="s">
        <v>54</v>
      </c>
      <c r="K133" s="103" t="s">
        <v>5</v>
      </c>
      <c r="L133" s="94"/>
      <c r="M133" s="200" t="s">
        <v>195</v>
      </c>
      <c r="R133" s="92" t="s">
        <v>152</v>
      </c>
    </row>
    <row r="134" spans="1:18" ht="11.4" thickBot="1" x14ac:dyDescent="0.25">
      <c r="A134" s="264"/>
      <c r="B134" s="129"/>
      <c r="C134" s="130"/>
      <c r="D134" s="131"/>
      <c r="E134" s="132" t="s">
        <v>58</v>
      </c>
      <c r="F134" s="130"/>
      <c r="G134" s="130"/>
      <c r="H134" s="133"/>
      <c r="I134" s="134"/>
      <c r="J134" s="134"/>
      <c r="K134" s="135" t="str">
        <f>IF(H134="","",ROUNDDOWN((20190401-(YEAR(H134)*10000+MONTH(H134)*100+DAY(H134)))/10000,0))</f>
        <v/>
      </c>
      <c r="L134" s="94"/>
      <c r="M134" s="201">
        <f>IF(B134="",0,VLOOKUP(B134,$R$22:$U$27,R134,FALSE))</f>
        <v>0</v>
      </c>
      <c r="R134" s="92">
        <f>IF(D134="",2,VLOOKUP(D134,$W$29:$X$31,2,FALSE))</f>
        <v>2</v>
      </c>
    </row>
    <row r="135" spans="1:18" x14ac:dyDescent="0.2">
      <c r="A135" s="264"/>
      <c r="B135" s="111"/>
      <c r="C135" s="112"/>
      <c r="D135" s="113"/>
      <c r="E135" s="136" t="s">
        <v>62</v>
      </c>
      <c r="F135" s="137"/>
      <c r="G135" s="137"/>
      <c r="H135" s="138"/>
      <c r="I135" s="139"/>
      <c r="J135" s="139"/>
      <c r="K135" s="135" t="str">
        <f t="shared" ref="K135:K140" si="14">IF(H135="","",ROUNDDOWN((20190401-(YEAR(H135)*10000+MONTH(H135)*100+DAY(H135)))/10000,0))</f>
        <v/>
      </c>
      <c r="L135" s="94"/>
    </row>
    <row r="136" spans="1:18" ht="12" customHeight="1" x14ac:dyDescent="0.2">
      <c r="A136" s="264"/>
      <c r="B136" s="164"/>
      <c r="C136" s="118"/>
      <c r="D136" s="165"/>
      <c r="E136" s="132" t="s">
        <v>65</v>
      </c>
      <c r="F136" s="130"/>
      <c r="G136" s="137"/>
      <c r="H136" s="140"/>
      <c r="I136" s="141"/>
      <c r="J136" s="141"/>
      <c r="K136" s="135" t="str">
        <f t="shared" si="14"/>
        <v/>
      </c>
      <c r="L136" s="94"/>
    </row>
    <row r="137" spans="1:18" x14ac:dyDescent="0.2">
      <c r="A137" s="264"/>
      <c r="B137" s="166"/>
      <c r="C137" s="158"/>
      <c r="D137" s="167"/>
      <c r="E137" s="132" t="s">
        <v>69</v>
      </c>
      <c r="F137" s="130"/>
      <c r="G137" s="137"/>
      <c r="H137" s="140"/>
      <c r="I137" s="141"/>
      <c r="J137" s="141"/>
      <c r="K137" s="135" t="str">
        <f t="shared" si="14"/>
        <v/>
      </c>
      <c r="L137" s="94"/>
    </row>
    <row r="138" spans="1:18" x14ac:dyDescent="0.2">
      <c r="A138" s="264"/>
      <c r="B138" s="168"/>
      <c r="C138" s="159"/>
      <c r="D138" s="113"/>
      <c r="E138" s="132" t="s">
        <v>71</v>
      </c>
      <c r="F138" s="130"/>
      <c r="G138" s="137"/>
      <c r="H138" s="140"/>
      <c r="I138" s="141"/>
      <c r="J138" s="141"/>
      <c r="K138" s="135" t="str">
        <f t="shared" si="14"/>
        <v/>
      </c>
      <c r="L138" s="94"/>
    </row>
    <row r="139" spans="1:18" x14ac:dyDescent="0.2">
      <c r="A139" s="264"/>
      <c r="B139" s="111"/>
      <c r="C139" s="112"/>
      <c r="D139" s="113"/>
      <c r="E139" s="132" t="s">
        <v>73</v>
      </c>
      <c r="F139" s="130"/>
      <c r="G139" s="137"/>
      <c r="H139" s="140"/>
      <c r="I139" s="141"/>
      <c r="J139" s="141"/>
      <c r="K139" s="135" t="str">
        <f t="shared" si="14"/>
        <v/>
      </c>
      <c r="L139" s="94"/>
    </row>
    <row r="140" spans="1:18" ht="11.4" thickBot="1" x14ac:dyDescent="0.25">
      <c r="A140" s="264"/>
      <c r="B140" s="121"/>
      <c r="C140" s="122"/>
      <c r="D140" s="123"/>
      <c r="E140" s="142" t="s">
        <v>75</v>
      </c>
      <c r="F140" s="143"/>
      <c r="G140" s="144"/>
      <c r="H140" s="145"/>
      <c r="I140" s="146"/>
      <c r="J140" s="146"/>
      <c r="K140" s="135" t="str">
        <f t="shared" si="14"/>
        <v/>
      </c>
      <c r="L140" s="94"/>
    </row>
    <row r="141" spans="1:18" ht="22.5" customHeight="1" x14ac:dyDescent="0.2">
      <c r="A141" s="263" t="s">
        <v>91</v>
      </c>
      <c r="B141" s="59" t="s">
        <v>50</v>
      </c>
      <c r="C141" s="98" t="s">
        <v>51</v>
      </c>
      <c r="D141" s="99" t="s">
        <v>3</v>
      </c>
      <c r="E141" s="59" t="s">
        <v>52</v>
      </c>
      <c r="F141" s="100" t="s">
        <v>0</v>
      </c>
      <c r="G141" s="100" t="s">
        <v>53</v>
      </c>
      <c r="H141" s="101" t="s">
        <v>4</v>
      </c>
      <c r="I141" s="102" t="s">
        <v>7</v>
      </c>
      <c r="J141" s="102" t="s">
        <v>54</v>
      </c>
      <c r="K141" s="103" t="s">
        <v>5</v>
      </c>
      <c r="L141" s="94"/>
      <c r="M141" s="200" t="s">
        <v>195</v>
      </c>
      <c r="R141" s="92" t="s">
        <v>152</v>
      </c>
    </row>
    <row r="142" spans="1:18" ht="11.4" thickBot="1" x14ac:dyDescent="0.25">
      <c r="A142" s="264"/>
      <c r="B142" s="129"/>
      <c r="C142" s="130"/>
      <c r="D142" s="131"/>
      <c r="E142" s="132" t="s">
        <v>58</v>
      </c>
      <c r="F142" s="130"/>
      <c r="G142" s="130"/>
      <c r="H142" s="133"/>
      <c r="I142" s="134"/>
      <c r="J142" s="134"/>
      <c r="K142" s="135" t="str">
        <f>IF(H142="","",ROUNDDOWN((20190401-(YEAR(H142)*10000+MONTH(H142)*100+DAY(H142)))/10000,0))</f>
        <v/>
      </c>
      <c r="L142" s="94"/>
      <c r="M142" s="201">
        <f>IF(B142="",0,VLOOKUP(B142,$R$22:$U$27,R142,FALSE))</f>
        <v>0</v>
      </c>
      <c r="R142" s="92">
        <f>IF(D142="",2,VLOOKUP(D142,$W$29:$X$31,2,FALSE))</f>
        <v>2</v>
      </c>
    </row>
    <row r="143" spans="1:18" x14ac:dyDescent="0.2">
      <c r="A143" s="264"/>
      <c r="B143" s="111"/>
      <c r="C143" s="112"/>
      <c r="D143" s="113"/>
      <c r="E143" s="136" t="s">
        <v>62</v>
      </c>
      <c r="F143" s="137"/>
      <c r="G143" s="137"/>
      <c r="H143" s="138"/>
      <c r="I143" s="139"/>
      <c r="J143" s="139"/>
      <c r="K143" s="135" t="str">
        <f t="shared" ref="K143:K148" si="15">IF(H143="","",ROUNDDOWN((20190401-(YEAR(H143)*10000+MONTH(H143)*100+DAY(H143)))/10000,0))</f>
        <v/>
      </c>
      <c r="L143" s="94"/>
    </row>
    <row r="144" spans="1:18" ht="12" customHeight="1" x14ac:dyDescent="0.2">
      <c r="A144" s="264"/>
      <c r="B144" s="164"/>
      <c r="C144" s="118"/>
      <c r="D144" s="165"/>
      <c r="E144" s="132" t="s">
        <v>65</v>
      </c>
      <c r="F144" s="130"/>
      <c r="G144" s="137"/>
      <c r="H144" s="140"/>
      <c r="I144" s="141"/>
      <c r="J144" s="141"/>
      <c r="K144" s="135" t="str">
        <f t="shared" si="15"/>
        <v/>
      </c>
      <c r="L144" s="94"/>
    </row>
    <row r="145" spans="1:18" x14ac:dyDescent="0.2">
      <c r="A145" s="264"/>
      <c r="B145" s="166"/>
      <c r="C145" s="158"/>
      <c r="D145" s="167"/>
      <c r="E145" s="132" t="s">
        <v>69</v>
      </c>
      <c r="F145" s="130"/>
      <c r="G145" s="137"/>
      <c r="H145" s="140"/>
      <c r="I145" s="141"/>
      <c r="J145" s="141"/>
      <c r="K145" s="135" t="str">
        <f t="shared" si="15"/>
        <v/>
      </c>
      <c r="L145" s="94"/>
    </row>
    <row r="146" spans="1:18" x14ac:dyDescent="0.2">
      <c r="A146" s="264"/>
      <c r="B146" s="168"/>
      <c r="C146" s="159"/>
      <c r="D146" s="113"/>
      <c r="E146" s="132" t="s">
        <v>71</v>
      </c>
      <c r="F146" s="130"/>
      <c r="G146" s="137"/>
      <c r="H146" s="140"/>
      <c r="I146" s="141"/>
      <c r="J146" s="141"/>
      <c r="K146" s="135" t="str">
        <f t="shared" si="15"/>
        <v/>
      </c>
      <c r="L146" s="94"/>
    </row>
    <row r="147" spans="1:18" x14ac:dyDescent="0.2">
      <c r="A147" s="264"/>
      <c r="B147" s="111"/>
      <c r="C147" s="112"/>
      <c r="D147" s="113"/>
      <c r="E147" s="132" t="s">
        <v>73</v>
      </c>
      <c r="F147" s="130"/>
      <c r="G147" s="137"/>
      <c r="H147" s="140"/>
      <c r="I147" s="141"/>
      <c r="J147" s="141"/>
      <c r="K147" s="135" t="str">
        <f t="shared" si="15"/>
        <v/>
      </c>
      <c r="L147" s="94"/>
    </row>
    <row r="148" spans="1:18" ht="11.4" thickBot="1" x14ac:dyDescent="0.25">
      <c r="A148" s="264"/>
      <c r="B148" s="121"/>
      <c r="C148" s="122"/>
      <c r="D148" s="123"/>
      <c r="E148" s="142" t="s">
        <v>75</v>
      </c>
      <c r="F148" s="143"/>
      <c r="G148" s="144"/>
      <c r="H148" s="145"/>
      <c r="I148" s="146"/>
      <c r="J148" s="146"/>
      <c r="K148" s="135" t="str">
        <f t="shared" si="15"/>
        <v/>
      </c>
      <c r="L148" s="94"/>
    </row>
    <row r="149" spans="1:18" ht="22.5" customHeight="1" x14ac:dyDescent="0.2">
      <c r="A149" s="263" t="s">
        <v>92</v>
      </c>
      <c r="B149" s="59" t="s">
        <v>50</v>
      </c>
      <c r="C149" s="98" t="s">
        <v>51</v>
      </c>
      <c r="D149" s="99" t="s">
        <v>3</v>
      </c>
      <c r="E149" s="59" t="s">
        <v>52</v>
      </c>
      <c r="F149" s="100" t="s">
        <v>0</v>
      </c>
      <c r="G149" s="100" t="s">
        <v>53</v>
      </c>
      <c r="H149" s="101" t="s">
        <v>4</v>
      </c>
      <c r="I149" s="102" t="s">
        <v>7</v>
      </c>
      <c r="J149" s="102" t="s">
        <v>54</v>
      </c>
      <c r="K149" s="103" t="s">
        <v>5</v>
      </c>
      <c r="L149" s="94"/>
      <c r="M149" s="200" t="s">
        <v>195</v>
      </c>
      <c r="R149" s="92" t="s">
        <v>152</v>
      </c>
    </row>
    <row r="150" spans="1:18" ht="11.4" thickBot="1" x14ac:dyDescent="0.25">
      <c r="A150" s="264"/>
      <c r="B150" s="129"/>
      <c r="C150" s="130"/>
      <c r="D150" s="131"/>
      <c r="E150" s="132" t="s">
        <v>58</v>
      </c>
      <c r="F150" s="130"/>
      <c r="G150" s="130"/>
      <c r="H150" s="133"/>
      <c r="I150" s="134"/>
      <c r="J150" s="134"/>
      <c r="K150" s="135" t="str">
        <f>IF(H150="","",ROUNDDOWN((20190401-(YEAR(H150)*10000+MONTH(H150)*100+DAY(H150)))/10000,0))</f>
        <v/>
      </c>
      <c r="L150" s="94"/>
      <c r="M150" s="201">
        <f>IF(B150="",0,VLOOKUP(B150,$R$22:$U$27,R150,FALSE))</f>
        <v>0</v>
      </c>
      <c r="R150" s="92">
        <f>IF(D150="",2,VLOOKUP(D150,$W$29:$X$31,2,FALSE))</f>
        <v>2</v>
      </c>
    </row>
    <row r="151" spans="1:18" x14ac:dyDescent="0.2">
      <c r="A151" s="264"/>
      <c r="B151" s="111"/>
      <c r="C151" s="112"/>
      <c r="D151" s="113"/>
      <c r="E151" s="136" t="s">
        <v>62</v>
      </c>
      <c r="F151" s="137"/>
      <c r="G151" s="137"/>
      <c r="H151" s="138"/>
      <c r="I151" s="139"/>
      <c r="J151" s="139"/>
      <c r="K151" s="135" t="str">
        <f t="shared" ref="K151:K156" si="16">IF(H151="","",ROUNDDOWN((20190401-(YEAR(H151)*10000+MONTH(H151)*100+DAY(H151)))/10000,0))</f>
        <v/>
      </c>
      <c r="L151" s="94"/>
    </row>
    <row r="152" spans="1:18" ht="12" customHeight="1" x14ac:dyDescent="0.2">
      <c r="A152" s="264"/>
      <c r="B152" s="164"/>
      <c r="C152" s="118"/>
      <c r="D152" s="165"/>
      <c r="E152" s="132" t="s">
        <v>65</v>
      </c>
      <c r="F152" s="130"/>
      <c r="G152" s="137"/>
      <c r="H152" s="140"/>
      <c r="I152" s="141"/>
      <c r="J152" s="141"/>
      <c r="K152" s="135" t="str">
        <f t="shared" si="16"/>
        <v/>
      </c>
      <c r="L152" s="94"/>
    </row>
    <row r="153" spans="1:18" x14ac:dyDescent="0.2">
      <c r="A153" s="264"/>
      <c r="B153" s="166"/>
      <c r="C153" s="158"/>
      <c r="D153" s="167"/>
      <c r="E153" s="132" t="s">
        <v>69</v>
      </c>
      <c r="F153" s="130"/>
      <c r="G153" s="137"/>
      <c r="H153" s="140"/>
      <c r="I153" s="141"/>
      <c r="J153" s="141"/>
      <c r="K153" s="135" t="str">
        <f t="shared" si="16"/>
        <v/>
      </c>
      <c r="L153" s="94"/>
    </row>
    <row r="154" spans="1:18" x14ac:dyDescent="0.2">
      <c r="A154" s="264"/>
      <c r="B154" s="168"/>
      <c r="C154" s="159"/>
      <c r="D154" s="113"/>
      <c r="E154" s="132" t="s">
        <v>71</v>
      </c>
      <c r="F154" s="130"/>
      <c r="G154" s="137"/>
      <c r="H154" s="140"/>
      <c r="I154" s="141"/>
      <c r="J154" s="141"/>
      <c r="K154" s="135" t="str">
        <f t="shared" si="16"/>
        <v/>
      </c>
      <c r="L154" s="94"/>
    </row>
    <row r="155" spans="1:18" x14ac:dyDescent="0.2">
      <c r="A155" s="264"/>
      <c r="B155" s="111"/>
      <c r="C155" s="112"/>
      <c r="D155" s="113"/>
      <c r="E155" s="132" t="s">
        <v>73</v>
      </c>
      <c r="F155" s="130"/>
      <c r="G155" s="137"/>
      <c r="H155" s="140"/>
      <c r="I155" s="141"/>
      <c r="J155" s="141"/>
      <c r="K155" s="135" t="str">
        <f t="shared" si="16"/>
        <v/>
      </c>
      <c r="L155" s="94"/>
    </row>
    <row r="156" spans="1:18" ht="11.4" thickBot="1" x14ac:dyDescent="0.25">
      <c r="A156" s="264"/>
      <c r="B156" s="121"/>
      <c r="C156" s="122"/>
      <c r="D156" s="123"/>
      <c r="E156" s="142" t="s">
        <v>75</v>
      </c>
      <c r="F156" s="143"/>
      <c r="G156" s="144"/>
      <c r="H156" s="145"/>
      <c r="I156" s="146"/>
      <c r="J156" s="146"/>
      <c r="K156" s="135" t="str">
        <f t="shared" si="16"/>
        <v/>
      </c>
      <c r="L156" s="94"/>
    </row>
    <row r="157" spans="1:18" ht="22.5" customHeight="1" x14ac:dyDescent="0.2">
      <c r="A157" s="263" t="s">
        <v>93</v>
      </c>
      <c r="B157" s="59" t="s">
        <v>50</v>
      </c>
      <c r="C157" s="98" t="s">
        <v>51</v>
      </c>
      <c r="D157" s="99" t="s">
        <v>3</v>
      </c>
      <c r="E157" s="59" t="s">
        <v>52</v>
      </c>
      <c r="F157" s="100" t="s">
        <v>0</v>
      </c>
      <c r="G157" s="100" t="s">
        <v>53</v>
      </c>
      <c r="H157" s="101" t="s">
        <v>4</v>
      </c>
      <c r="I157" s="102" t="s">
        <v>7</v>
      </c>
      <c r="J157" s="102" t="s">
        <v>54</v>
      </c>
      <c r="K157" s="103" t="s">
        <v>5</v>
      </c>
      <c r="L157" s="94"/>
      <c r="M157" s="200" t="s">
        <v>195</v>
      </c>
      <c r="R157" s="92" t="s">
        <v>152</v>
      </c>
    </row>
    <row r="158" spans="1:18" ht="11.4" thickBot="1" x14ac:dyDescent="0.25">
      <c r="A158" s="264"/>
      <c r="B158" s="129"/>
      <c r="C158" s="130"/>
      <c r="D158" s="131"/>
      <c r="E158" s="132" t="s">
        <v>58</v>
      </c>
      <c r="F158" s="130"/>
      <c r="G158" s="130"/>
      <c r="H158" s="133"/>
      <c r="I158" s="134"/>
      <c r="J158" s="134"/>
      <c r="K158" s="135" t="str">
        <f>IF(H158="","",ROUNDDOWN((20190401-(YEAR(H158)*10000+MONTH(H158)*100+DAY(H158)))/10000,0))</f>
        <v/>
      </c>
      <c r="L158" s="94"/>
      <c r="M158" s="201">
        <f>IF(B158="",0,VLOOKUP(B158,$R$22:$U$27,R158,FALSE))</f>
        <v>0</v>
      </c>
      <c r="R158" s="92">
        <f>IF(D158="",2,VLOOKUP(D158,$W$29:$X$31,2,FALSE))</f>
        <v>2</v>
      </c>
    </row>
    <row r="159" spans="1:18" x14ac:dyDescent="0.2">
      <c r="A159" s="264"/>
      <c r="B159" s="111"/>
      <c r="C159" s="112"/>
      <c r="D159" s="113"/>
      <c r="E159" s="136" t="s">
        <v>62</v>
      </c>
      <c r="F159" s="137"/>
      <c r="G159" s="137"/>
      <c r="H159" s="138"/>
      <c r="I159" s="139"/>
      <c r="J159" s="139"/>
      <c r="K159" s="135" t="str">
        <f t="shared" ref="K159:K164" si="17">IF(H159="","",ROUNDDOWN((20190401-(YEAR(H159)*10000+MONTH(H159)*100+DAY(H159)))/10000,0))</f>
        <v/>
      </c>
      <c r="L159" s="94"/>
    </row>
    <row r="160" spans="1:18" ht="12" customHeight="1" x14ac:dyDescent="0.2">
      <c r="A160" s="264"/>
      <c r="B160" s="164"/>
      <c r="C160" s="118"/>
      <c r="D160" s="165"/>
      <c r="E160" s="132" t="s">
        <v>65</v>
      </c>
      <c r="F160" s="130"/>
      <c r="G160" s="137"/>
      <c r="H160" s="140"/>
      <c r="I160" s="141"/>
      <c r="J160" s="141"/>
      <c r="K160" s="135" t="str">
        <f t="shared" si="17"/>
        <v/>
      </c>
      <c r="L160" s="94"/>
    </row>
    <row r="161" spans="1:18" x14ac:dyDescent="0.2">
      <c r="A161" s="264"/>
      <c r="B161" s="166"/>
      <c r="C161" s="158"/>
      <c r="D161" s="167"/>
      <c r="E161" s="132" t="s">
        <v>69</v>
      </c>
      <c r="F161" s="130"/>
      <c r="G161" s="137"/>
      <c r="H161" s="140"/>
      <c r="I161" s="141"/>
      <c r="J161" s="141"/>
      <c r="K161" s="135" t="str">
        <f t="shared" si="17"/>
        <v/>
      </c>
      <c r="L161" s="94"/>
    </row>
    <row r="162" spans="1:18" x14ac:dyDescent="0.2">
      <c r="A162" s="264"/>
      <c r="B162" s="168"/>
      <c r="C162" s="159"/>
      <c r="D162" s="113"/>
      <c r="E162" s="132" t="s">
        <v>71</v>
      </c>
      <c r="F162" s="130"/>
      <c r="G162" s="137"/>
      <c r="H162" s="140"/>
      <c r="I162" s="141"/>
      <c r="J162" s="141"/>
      <c r="K162" s="135" t="str">
        <f t="shared" si="17"/>
        <v/>
      </c>
      <c r="L162" s="94"/>
    </row>
    <row r="163" spans="1:18" x14ac:dyDescent="0.2">
      <c r="A163" s="264"/>
      <c r="B163" s="111"/>
      <c r="C163" s="112"/>
      <c r="D163" s="113"/>
      <c r="E163" s="132" t="s">
        <v>73</v>
      </c>
      <c r="F163" s="130"/>
      <c r="G163" s="137"/>
      <c r="H163" s="140"/>
      <c r="I163" s="141"/>
      <c r="J163" s="141"/>
      <c r="K163" s="135" t="str">
        <f t="shared" si="17"/>
        <v/>
      </c>
      <c r="L163" s="94"/>
    </row>
    <row r="164" spans="1:18" ht="11.4" thickBot="1" x14ac:dyDescent="0.25">
      <c r="A164" s="264"/>
      <c r="B164" s="121"/>
      <c r="C164" s="122"/>
      <c r="D164" s="123"/>
      <c r="E164" s="142" t="s">
        <v>75</v>
      </c>
      <c r="F164" s="143"/>
      <c r="G164" s="144"/>
      <c r="H164" s="145"/>
      <c r="I164" s="146"/>
      <c r="J164" s="146"/>
      <c r="K164" s="135" t="str">
        <f t="shared" si="17"/>
        <v/>
      </c>
      <c r="L164" s="94"/>
    </row>
    <row r="165" spans="1:18" ht="22.5" customHeight="1" x14ac:dyDescent="0.2">
      <c r="A165" s="263" t="s">
        <v>94</v>
      </c>
      <c r="B165" s="59" t="s">
        <v>50</v>
      </c>
      <c r="C165" s="98" t="s">
        <v>51</v>
      </c>
      <c r="D165" s="99" t="s">
        <v>3</v>
      </c>
      <c r="E165" s="59" t="s">
        <v>52</v>
      </c>
      <c r="F165" s="100" t="s">
        <v>0</v>
      </c>
      <c r="G165" s="100" t="s">
        <v>53</v>
      </c>
      <c r="H165" s="101" t="s">
        <v>4</v>
      </c>
      <c r="I165" s="102" t="s">
        <v>7</v>
      </c>
      <c r="J165" s="102" t="s">
        <v>54</v>
      </c>
      <c r="K165" s="103" t="s">
        <v>5</v>
      </c>
      <c r="L165" s="94"/>
      <c r="M165" s="200" t="s">
        <v>195</v>
      </c>
      <c r="R165" s="92" t="s">
        <v>152</v>
      </c>
    </row>
    <row r="166" spans="1:18" ht="11.4" thickBot="1" x14ac:dyDescent="0.25">
      <c r="A166" s="264"/>
      <c r="B166" s="129"/>
      <c r="C166" s="130"/>
      <c r="D166" s="131"/>
      <c r="E166" s="132" t="s">
        <v>58</v>
      </c>
      <c r="F166" s="130"/>
      <c r="G166" s="130"/>
      <c r="H166" s="133"/>
      <c r="I166" s="134"/>
      <c r="J166" s="134"/>
      <c r="K166" s="135" t="str">
        <f>IF(H166="","",ROUNDDOWN((20190401-(YEAR(H166)*10000+MONTH(H166)*100+DAY(H166)))/10000,0))</f>
        <v/>
      </c>
      <c r="L166" s="94"/>
      <c r="M166" s="201">
        <f>IF(B166="",0,VLOOKUP(B166,$R$22:$U$27,R166,FALSE))</f>
        <v>0</v>
      </c>
      <c r="R166" s="92">
        <f>IF(D166="",2,VLOOKUP(D166,$W$29:$X$31,2,FALSE))</f>
        <v>2</v>
      </c>
    </row>
    <row r="167" spans="1:18" x14ac:dyDescent="0.2">
      <c r="A167" s="264"/>
      <c r="B167" s="111"/>
      <c r="C167" s="112"/>
      <c r="D167" s="113"/>
      <c r="E167" s="136" t="s">
        <v>62</v>
      </c>
      <c r="F167" s="137"/>
      <c r="G167" s="137"/>
      <c r="H167" s="138"/>
      <c r="I167" s="139"/>
      <c r="J167" s="139"/>
      <c r="K167" s="135" t="str">
        <f t="shared" ref="K167:K172" si="18">IF(H167="","",ROUNDDOWN((20190401-(YEAR(H167)*10000+MONTH(H167)*100+DAY(H167)))/10000,0))</f>
        <v/>
      </c>
      <c r="L167" s="94"/>
    </row>
    <row r="168" spans="1:18" ht="12" customHeight="1" x14ac:dyDescent="0.2">
      <c r="A168" s="264"/>
      <c r="B168" s="164"/>
      <c r="C168" s="118"/>
      <c r="D168" s="165"/>
      <c r="E168" s="132" t="s">
        <v>65</v>
      </c>
      <c r="F168" s="130"/>
      <c r="G168" s="137"/>
      <c r="H168" s="140"/>
      <c r="I168" s="141"/>
      <c r="J168" s="141"/>
      <c r="K168" s="135" t="str">
        <f t="shared" si="18"/>
        <v/>
      </c>
      <c r="L168" s="94"/>
    </row>
    <row r="169" spans="1:18" x14ac:dyDescent="0.2">
      <c r="A169" s="264"/>
      <c r="B169" s="166"/>
      <c r="C169" s="158"/>
      <c r="D169" s="167"/>
      <c r="E169" s="132" t="s">
        <v>69</v>
      </c>
      <c r="F169" s="130"/>
      <c r="G169" s="137"/>
      <c r="H169" s="140"/>
      <c r="I169" s="141"/>
      <c r="J169" s="141"/>
      <c r="K169" s="135" t="str">
        <f t="shared" si="18"/>
        <v/>
      </c>
      <c r="L169" s="94"/>
    </row>
    <row r="170" spans="1:18" x14ac:dyDescent="0.2">
      <c r="A170" s="264"/>
      <c r="B170" s="168"/>
      <c r="C170" s="159"/>
      <c r="D170" s="113"/>
      <c r="E170" s="132" t="s">
        <v>71</v>
      </c>
      <c r="F170" s="130"/>
      <c r="G170" s="137"/>
      <c r="H170" s="140"/>
      <c r="I170" s="141"/>
      <c r="J170" s="141"/>
      <c r="K170" s="135" t="str">
        <f t="shared" si="18"/>
        <v/>
      </c>
      <c r="L170" s="94"/>
    </row>
    <row r="171" spans="1:18" x14ac:dyDescent="0.2">
      <c r="A171" s="264"/>
      <c r="B171" s="111"/>
      <c r="C171" s="112"/>
      <c r="D171" s="113"/>
      <c r="E171" s="132" t="s">
        <v>73</v>
      </c>
      <c r="F171" s="130"/>
      <c r="G171" s="137"/>
      <c r="H171" s="140"/>
      <c r="I171" s="141"/>
      <c r="J171" s="141"/>
      <c r="K171" s="135" t="str">
        <f t="shared" si="18"/>
        <v/>
      </c>
      <c r="L171" s="94"/>
    </row>
    <row r="172" spans="1:18" ht="11.4" thickBot="1" x14ac:dyDescent="0.25">
      <c r="A172" s="264"/>
      <c r="B172" s="121"/>
      <c r="C172" s="122"/>
      <c r="D172" s="123"/>
      <c r="E172" s="142" t="s">
        <v>75</v>
      </c>
      <c r="F172" s="143"/>
      <c r="G172" s="144"/>
      <c r="H172" s="145"/>
      <c r="I172" s="146"/>
      <c r="J172" s="146"/>
      <c r="K172" s="135" t="str">
        <f t="shared" si="18"/>
        <v/>
      </c>
      <c r="L172" s="94"/>
    </row>
    <row r="173" spans="1:18" ht="22.5" customHeight="1" x14ac:dyDescent="0.2">
      <c r="A173" s="263" t="s">
        <v>95</v>
      </c>
      <c r="B173" s="59" t="s">
        <v>50</v>
      </c>
      <c r="C173" s="98" t="s">
        <v>51</v>
      </c>
      <c r="D173" s="99" t="s">
        <v>3</v>
      </c>
      <c r="E173" s="59" t="s">
        <v>52</v>
      </c>
      <c r="F173" s="100" t="s">
        <v>0</v>
      </c>
      <c r="G173" s="100" t="s">
        <v>53</v>
      </c>
      <c r="H173" s="101" t="s">
        <v>4</v>
      </c>
      <c r="I173" s="102" t="s">
        <v>7</v>
      </c>
      <c r="J173" s="102" t="s">
        <v>54</v>
      </c>
      <c r="K173" s="103" t="s">
        <v>5</v>
      </c>
      <c r="L173" s="94"/>
      <c r="M173" s="200" t="s">
        <v>195</v>
      </c>
      <c r="R173" s="92" t="s">
        <v>152</v>
      </c>
    </row>
    <row r="174" spans="1:18" ht="11.4" thickBot="1" x14ac:dyDescent="0.25">
      <c r="A174" s="264"/>
      <c r="B174" s="129"/>
      <c r="C174" s="130"/>
      <c r="D174" s="131"/>
      <c r="E174" s="132" t="s">
        <v>58</v>
      </c>
      <c r="F174" s="130"/>
      <c r="G174" s="130"/>
      <c r="H174" s="133"/>
      <c r="I174" s="134"/>
      <c r="J174" s="134"/>
      <c r="K174" s="135" t="str">
        <f>IF(H174="","",ROUNDDOWN((20190401-(YEAR(H174)*10000+MONTH(H174)*100+DAY(H174)))/10000,0))</f>
        <v/>
      </c>
      <c r="L174" s="94"/>
      <c r="M174" s="201">
        <f>IF(B174="",0,VLOOKUP(B174,$R$22:$U$27,R174,FALSE))</f>
        <v>0</v>
      </c>
      <c r="R174" s="92">
        <f>IF(D174="",2,VLOOKUP(D174,$W$29:$X$31,2,FALSE))</f>
        <v>2</v>
      </c>
    </row>
    <row r="175" spans="1:18" x14ac:dyDescent="0.2">
      <c r="A175" s="264"/>
      <c r="B175" s="111"/>
      <c r="C175" s="112"/>
      <c r="D175" s="113"/>
      <c r="E175" s="136" t="s">
        <v>62</v>
      </c>
      <c r="F175" s="137"/>
      <c r="G175" s="137"/>
      <c r="H175" s="138"/>
      <c r="I175" s="139"/>
      <c r="J175" s="139"/>
      <c r="K175" s="135" t="str">
        <f t="shared" ref="K175:K180" si="19">IF(H175="","",ROUNDDOWN((20190401-(YEAR(H175)*10000+MONTH(H175)*100+DAY(H175)))/10000,0))</f>
        <v/>
      </c>
      <c r="L175" s="94"/>
    </row>
    <row r="176" spans="1:18" ht="12" customHeight="1" x14ac:dyDescent="0.2">
      <c r="A176" s="264"/>
      <c r="B176" s="164"/>
      <c r="C176" s="118"/>
      <c r="D176" s="165"/>
      <c r="E176" s="132" t="s">
        <v>65</v>
      </c>
      <c r="F176" s="130"/>
      <c r="G176" s="137"/>
      <c r="H176" s="140"/>
      <c r="I176" s="141"/>
      <c r="J176" s="141"/>
      <c r="K176" s="135" t="str">
        <f t="shared" si="19"/>
        <v/>
      </c>
      <c r="L176" s="94"/>
    </row>
    <row r="177" spans="1:18" x14ac:dyDescent="0.2">
      <c r="A177" s="264"/>
      <c r="B177" s="166"/>
      <c r="C177" s="158"/>
      <c r="D177" s="167"/>
      <c r="E177" s="132" t="s">
        <v>69</v>
      </c>
      <c r="F177" s="130"/>
      <c r="G177" s="137"/>
      <c r="H177" s="140"/>
      <c r="I177" s="141"/>
      <c r="J177" s="141"/>
      <c r="K177" s="135" t="str">
        <f t="shared" si="19"/>
        <v/>
      </c>
      <c r="L177" s="94"/>
    </row>
    <row r="178" spans="1:18" x14ac:dyDescent="0.2">
      <c r="A178" s="264"/>
      <c r="B178" s="168"/>
      <c r="C178" s="159"/>
      <c r="D178" s="113"/>
      <c r="E178" s="132" t="s">
        <v>71</v>
      </c>
      <c r="F178" s="130"/>
      <c r="G178" s="137"/>
      <c r="H178" s="140"/>
      <c r="I178" s="141"/>
      <c r="J178" s="141"/>
      <c r="K178" s="135" t="str">
        <f t="shared" si="19"/>
        <v/>
      </c>
      <c r="L178" s="94"/>
    </row>
    <row r="179" spans="1:18" x14ac:dyDescent="0.2">
      <c r="A179" s="264"/>
      <c r="B179" s="111"/>
      <c r="C179" s="112"/>
      <c r="D179" s="113"/>
      <c r="E179" s="132" t="s">
        <v>73</v>
      </c>
      <c r="F179" s="130"/>
      <c r="G179" s="137"/>
      <c r="H179" s="140"/>
      <c r="I179" s="141"/>
      <c r="J179" s="141"/>
      <c r="K179" s="135" t="str">
        <f t="shared" si="19"/>
        <v/>
      </c>
      <c r="L179" s="94"/>
    </row>
    <row r="180" spans="1:18" ht="11.4" thickBot="1" x14ac:dyDescent="0.25">
      <c r="A180" s="264"/>
      <c r="B180" s="121"/>
      <c r="C180" s="122"/>
      <c r="D180" s="123"/>
      <c r="E180" s="142" t="s">
        <v>75</v>
      </c>
      <c r="F180" s="143"/>
      <c r="G180" s="144"/>
      <c r="H180" s="145"/>
      <c r="I180" s="146"/>
      <c r="J180" s="146"/>
      <c r="K180" s="135" t="str">
        <f t="shared" si="19"/>
        <v/>
      </c>
      <c r="L180" s="94"/>
    </row>
    <row r="181" spans="1:18" ht="22.5" customHeight="1" x14ac:dyDescent="0.2">
      <c r="A181" s="263" t="s">
        <v>96</v>
      </c>
      <c r="B181" s="59" t="s">
        <v>50</v>
      </c>
      <c r="C181" s="98" t="s">
        <v>51</v>
      </c>
      <c r="D181" s="99" t="s">
        <v>3</v>
      </c>
      <c r="E181" s="59" t="s">
        <v>52</v>
      </c>
      <c r="F181" s="100" t="s">
        <v>0</v>
      </c>
      <c r="G181" s="100" t="s">
        <v>53</v>
      </c>
      <c r="H181" s="101" t="s">
        <v>4</v>
      </c>
      <c r="I181" s="102" t="s">
        <v>7</v>
      </c>
      <c r="J181" s="102" t="s">
        <v>54</v>
      </c>
      <c r="K181" s="103" t="s">
        <v>5</v>
      </c>
      <c r="L181" s="94"/>
      <c r="M181" s="200" t="s">
        <v>195</v>
      </c>
      <c r="R181" s="92" t="s">
        <v>152</v>
      </c>
    </row>
    <row r="182" spans="1:18" ht="11.4" thickBot="1" x14ac:dyDescent="0.25">
      <c r="A182" s="264"/>
      <c r="B182" s="129"/>
      <c r="C182" s="130"/>
      <c r="D182" s="131"/>
      <c r="E182" s="132" t="s">
        <v>58</v>
      </c>
      <c r="F182" s="130"/>
      <c r="G182" s="130"/>
      <c r="H182" s="133"/>
      <c r="I182" s="134"/>
      <c r="J182" s="134"/>
      <c r="K182" s="135" t="str">
        <f>IF(H182="","",ROUNDDOWN((20190401-(YEAR(H182)*10000+MONTH(H182)*100+DAY(H182)))/10000,0))</f>
        <v/>
      </c>
      <c r="L182" s="94"/>
      <c r="M182" s="201">
        <f>IF(B182="",0,VLOOKUP(B182,$R$22:$U$27,R182,FALSE))</f>
        <v>0</v>
      </c>
      <c r="R182" s="92">
        <f>IF(D182="",2,VLOOKUP(D182,$W$29:$X$31,2,FALSE))</f>
        <v>2</v>
      </c>
    </row>
    <row r="183" spans="1:18" x14ac:dyDescent="0.2">
      <c r="A183" s="264"/>
      <c r="B183" s="111"/>
      <c r="C183" s="112"/>
      <c r="D183" s="113"/>
      <c r="E183" s="136" t="s">
        <v>62</v>
      </c>
      <c r="F183" s="137"/>
      <c r="G183" s="137"/>
      <c r="H183" s="138"/>
      <c r="I183" s="139"/>
      <c r="J183" s="139"/>
      <c r="K183" s="135" t="str">
        <f t="shared" ref="K183:K188" si="20">IF(H183="","",ROUNDDOWN((20190401-(YEAR(H183)*10000+MONTH(H183)*100+DAY(H183)))/10000,0))</f>
        <v/>
      </c>
      <c r="L183" s="94"/>
    </row>
    <row r="184" spans="1:18" ht="12" customHeight="1" x14ac:dyDescent="0.2">
      <c r="A184" s="264"/>
      <c r="B184" s="164"/>
      <c r="C184" s="118"/>
      <c r="D184" s="165"/>
      <c r="E184" s="132" t="s">
        <v>65</v>
      </c>
      <c r="F184" s="130"/>
      <c r="G184" s="137"/>
      <c r="H184" s="140"/>
      <c r="I184" s="141"/>
      <c r="J184" s="141"/>
      <c r="K184" s="135" t="str">
        <f t="shared" si="20"/>
        <v/>
      </c>
      <c r="L184" s="94"/>
    </row>
    <row r="185" spans="1:18" x14ac:dyDescent="0.2">
      <c r="A185" s="264"/>
      <c r="B185" s="166"/>
      <c r="C185" s="158"/>
      <c r="D185" s="167"/>
      <c r="E185" s="132" t="s">
        <v>69</v>
      </c>
      <c r="F185" s="130"/>
      <c r="G185" s="137"/>
      <c r="H185" s="140"/>
      <c r="I185" s="141"/>
      <c r="J185" s="141"/>
      <c r="K185" s="135" t="str">
        <f t="shared" si="20"/>
        <v/>
      </c>
      <c r="L185" s="94"/>
    </row>
    <row r="186" spans="1:18" x14ac:dyDescent="0.2">
      <c r="A186" s="264"/>
      <c r="B186" s="168"/>
      <c r="C186" s="159"/>
      <c r="D186" s="113"/>
      <c r="E186" s="132" t="s">
        <v>71</v>
      </c>
      <c r="F186" s="130"/>
      <c r="G186" s="137"/>
      <c r="H186" s="140"/>
      <c r="I186" s="141"/>
      <c r="J186" s="141"/>
      <c r="K186" s="135" t="str">
        <f t="shared" si="20"/>
        <v/>
      </c>
      <c r="L186" s="94"/>
    </row>
    <row r="187" spans="1:18" x14ac:dyDescent="0.2">
      <c r="A187" s="264"/>
      <c r="B187" s="111"/>
      <c r="C187" s="112"/>
      <c r="D187" s="113"/>
      <c r="E187" s="132" t="s">
        <v>73</v>
      </c>
      <c r="F187" s="130"/>
      <c r="G187" s="137"/>
      <c r="H187" s="140"/>
      <c r="I187" s="141"/>
      <c r="J187" s="141"/>
      <c r="K187" s="135" t="str">
        <f t="shared" si="20"/>
        <v/>
      </c>
      <c r="L187" s="94"/>
    </row>
    <row r="188" spans="1:18" ht="11.4" thickBot="1" x14ac:dyDescent="0.25">
      <c r="A188" s="264"/>
      <c r="B188" s="121"/>
      <c r="C188" s="122"/>
      <c r="D188" s="123"/>
      <c r="E188" s="142" t="s">
        <v>75</v>
      </c>
      <c r="F188" s="143"/>
      <c r="G188" s="144"/>
      <c r="H188" s="145"/>
      <c r="I188" s="146"/>
      <c r="J188" s="146"/>
      <c r="K188" s="135" t="str">
        <f t="shared" si="20"/>
        <v/>
      </c>
      <c r="L188" s="94"/>
    </row>
    <row r="189" spans="1:18" ht="22.5" customHeight="1" x14ac:dyDescent="0.2">
      <c r="A189" s="263" t="s">
        <v>97</v>
      </c>
      <c r="B189" s="59" t="s">
        <v>50</v>
      </c>
      <c r="C189" s="98" t="s">
        <v>51</v>
      </c>
      <c r="D189" s="99" t="s">
        <v>3</v>
      </c>
      <c r="E189" s="59" t="s">
        <v>52</v>
      </c>
      <c r="F189" s="100" t="s">
        <v>0</v>
      </c>
      <c r="G189" s="100" t="s">
        <v>53</v>
      </c>
      <c r="H189" s="101" t="s">
        <v>4</v>
      </c>
      <c r="I189" s="102" t="s">
        <v>7</v>
      </c>
      <c r="J189" s="102" t="s">
        <v>54</v>
      </c>
      <c r="K189" s="103" t="s">
        <v>5</v>
      </c>
      <c r="L189" s="94"/>
      <c r="M189" s="200" t="s">
        <v>195</v>
      </c>
      <c r="R189" s="92" t="s">
        <v>152</v>
      </c>
    </row>
    <row r="190" spans="1:18" ht="11.4" thickBot="1" x14ac:dyDescent="0.25">
      <c r="A190" s="264"/>
      <c r="B190" s="129"/>
      <c r="C190" s="130"/>
      <c r="D190" s="131"/>
      <c r="E190" s="132" t="s">
        <v>58</v>
      </c>
      <c r="F190" s="130"/>
      <c r="G190" s="130"/>
      <c r="H190" s="133"/>
      <c r="I190" s="134"/>
      <c r="J190" s="134"/>
      <c r="K190" s="135" t="str">
        <f>IF(H190="","",ROUNDDOWN((20190401-(YEAR(H190)*10000+MONTH(H190)*100+DAY(H190)))/10000,0))</f>
        <v/>
      </c>
      <c r="L190" s="94"/>
      <c r="M190" s="201">
        <f>IF(B190="",0,VLOOKUP(B190,$R$22:$U$27,R190,FALSE))</f>
        <v>0</v>
      </c>
      <c r="R190" s="92">
        <f>IF(D190="",2,VLOOKUP(D190,$W$29:$X$31,2,FALSE))</f>
        <v>2</v>
      </c>
    </row>
    <row r="191" spans="1:18" x14ac:dyDescent="0.2">
      <c r="A191" s="264"/>
      <c r="B191" s="111"/>
      <c r="C191" s="112"/>
      <c r="D191" s="113"/>
      <c r="E191" s="136" t="s">
        <v>62</v>
      </c>
      <c r="F191" s="137"/>
      <c r="G191" s="137"/>
      <c r="H191" s="138"/>
      <c r="I191" s="139"/>
      <c r="J191" s="139"/>
      <c r="K191" s="135" t="str">
        <f t="shared" ref="K191:K196" si="21">IF(H191="","",ROUNDDOWN((20190401-(YEAR(H191)*10000+MONTH(H191)*100+DAY(H191)))/10000,0))</f>
        <v/>
      </c>
      <c r="L191" s="94"/>
    </row>
    <row r="192" spans="1:18" ht="12" customHeight="1" x14ac:dyDescent="0.2">
      <c r="A192" s="264"/>
      <c r="B192" s="164"/>
      <c r="C192" s="118"/>
      <c r="D192" s="165"/>
      <c r="E192" s="132" t="s">
        <v>65</v>
      </c>
      <c r="F192" s="130"/>
      <c r="G192" s="137"/>
      <c r="H192" s="140"/>
      <c r="I192" s="141"/>
      <c r="J192" s="141"/>
      <c r="K192" s="135" t="str">
        <f t="shared" si="21"/>
        <v/>
      </c>
      <c r="L192" s="94"/>
    </row>
    <row r="193" spans="1:18" x14ac:dyDescent="0.2">
      <c r="A193" s="264"/>
      <c r="B193" s="166"/>
      <c r="C193" s="158"/>
      <c r="D193" s="167"/>
      <c r="E193" s="132" t="s">
        <v>69</v>
      </c>
      <c r="F193" s="130"/>
      <c r="G193" s="137"/>
      <c r="H193" s="140"/>
      <c r="I193" s="141"/>
      <c r="J193" s="141"/>
      <c r="K193" s="135" t="str">
        <f t="shared" si="21"/>
        <v/>
      </c>
      <c r="L193" s="94"/>
    </row>
    <row r="194" spans="1:18" x14ac:dyDescent="0.2">
      <c r="A194" s="264"/>
      <c r="B194" s="168"/>
      <c r="C194" s="159"/>
      <c r="D194" s="113"/>
      <c r="E194" s="132" t="s">
        <v>71</v>
      </c>
      <c r="F194" s="130"/>
      <c r="G194" s="137"/>
      <c r="H194" s="140"/>
      <c r="I194" s="141"/>
      <c r="J194" s="141"/>
      <c r="K194" s="135" t="str">
        <f t="shared" si="21"/>
        <v/>
      </c>
      <c r="L194" s="94"/>
    </row>
    <row r="195" spans="1:18" x14ac:dyDescent="0.2">
      <c r="A195" s="264"/>
      <c r="B195" s="111"/>
      <c r="C195" s="112"/>
      <c r="D195" s="113"/>
      <c r="E195" s="132" t="s">
        <v>73</v>
      </c>
      <c r="F195" s="130"/>
      <c r="G195" s="137"/>
      <c r="H195" s="140"/>
      <c r="I195" s="141"/>
      <c r="J195" s="141"/>
      <c r="K195" s="135" t="str">
        <f t="shared" si="21"/>
        <v/>
      </c>
      <c r="L195" s="94"/>
    </row>
    <row r="196" spans="1:18" ht="11.4" thickBot="1" x14ac:dyDescent="0.25">
      <c r="A196" s="264"/>
      <c r="B196" s="121"/>
      <c r="C196" s="122"/>
      <c r="D196" s="123"/>
      <c r="E196" s="142" t="s">
        <v>75</v>
      </c>
      <c r="F196" s="143"/>
      <c r="G196" s="144"/>
      <c r="H196" s="145"/>
      <c r="I196" s="146"/>
      <c r="J196" s="146"/>
      <c r="K196" s="135" t="str">
        <f t="shared" si="21"/>
        <v/>
      </c>
      <c r="L196" s="94"/>
    </row>
    <row r="197" spans="1:18" ht="22.5" customHeight="1" x14ac:dyDescent="0.2">
      <c r="A197" s="263" t="s">
        <v>98</v>
      </c>
      <c r="B197" s="59" t="s">
        <v>50</v>
      </c>
      <c r="C197" s="98" t="s">
        <v>51</v>
      </c>
      <c r="D197" s="99" t="s">
        <v>3</v>
      </c>
      <c r="E197" s="59" t="s">
        <v>52</v>
      </c>
      <c r="F197" s="100" t="s">
        <v>0</v>
      </c>
      <c r="G197" s="100" t="s">
        <v>53</v>
      </c>
      <c r="H197" s="101" t="s">
        <v>4</v>
      </c>
      <c r="I197" s="102" t="s">
        <v>7</v>
      </c>
      <c r="J197" s="102" t="s">
        <v>54</v>
      </c>
      <c r="K197" s="103" t="s">
        <v>5</v>
      </c>
      <c r="L197" s="94"/>
      <c r="M197" s="200" t="s">
        <v>195</v>
      </c>
      <c r="R197" s="92" t="s">
        <v>152</v>
      </c>
    </row>
    <row r="198" spans="1:18" ht="11.4" thickBot="1" x14ac:dyDescent="0.25">
      <c r="A198" s="264"/>
      <c r="B198" s="129"/>
      <c r="C198" s="130"/>
      <c r="D198" s="131"/>
      <c r="E198" s="132" t="s">
        <v>58</v>
      </c>
      <c r="F198" s="130"/>
      <c r="G198" s="130"/>
      <c r="H198" s="133"/>
      <c r="I198" s="134"/>
      <c r="J198" s="134"/>
      <c r="K198" s="135" t="str">
        <f>IF(H198="","",ROUNDDOWN((20190401-(YEAR(H198)*10000+MONTH(H198)*100+DAY(H198)))/10000,0))</f>
        <v/>
      </c>
      <c r="L198" s="94"/>
      <c r="M198" s="201">
        <f>IF(B198="",0,VLOOKUP(B198,$R$22:$U$27,R198,FALSE))</f>
        <v>0</v>
      </c>
      <c r="R198" s="92">
        <f>IF(D198="",2,VLOOKUP(D198,$W$29:$X$31,2,FALSE))</f>
        <v>2</v>
      </c>
    </row>
    <row r="199" spans="1:18" x14ac:dyDescent="0.2">
      <c r="A199" s="264"/>
      <c r="B199" s="111"/>
      <c r="C199" s="112"/>
      <c r="D199" s="113"/>
      <c r="E199" s="136" t="s">
        <v>62</v>
      </c>
      <c r="F199" s="137"/>
      <c r="G199" s="137"/>
      <c r="H199" s="138"/>
      <c r="I199" s="139"/>
      <c r="J199" s="139"/>
      <c r="K199" s="135" t="str">
        <f t="shared" ref="K199:K204" si="22">IF(H199="","",ROUNDDOWN((20190401-(YEAR(H199)*10000+MONTH(H199)*100+DAY(H199)))/10000,0))</f>
        <v/>
      </c>
      <c r="L199" s="94"/>
    </row>
    <row r="200" spans="1:18" ht="12" customHeight="1" x14ac:dyDescent="0.2">
      <c r="A200" s="264"/>
      <c r="B200" s="164"/>
      <c r="C200" s="118"/>
      <c r="D200" s="165"/>
      <c r="E200" s="132" t="s">
        <v>65</v>
      </c>
      <c r="F200" s="130"/>
      <c r="G200" s="137"/>
      <c r="H200" s="140"/>
      <c r="I200" s="141"/>
      <c r="J200" s="141"/>
      <c r="K200" s="135" t="str">
        <f t="shared" si="22"/>
        <v/>
      </c>
      <c r="L200" s="94"/>
    </row>
    <row r="201" spans="1:18" x14ac:dyDescent="0.2">
      <c r="A201" s="264"/>
      <c r="B201" s="166"/>
      <c r="C201" s="158"/>
      <c r="D201" s="167"/>
      <c r="E201" s="132" t="s">
        <v>69</v>
      </c>
      <c r="F201" s="130"/>
      <c r="G201" s="137"/>
      <c r="H201" s="140"/>
      <c r="I201" s="141"/>
      <c r="J201" s="141"/>
      <c r="K201" s="135" t="str">
        <f t="shared" si="22"/>
        <v/>
      </c>
      <c r="L201" s="94"/>
    </row>
    <row r="202" spans="1:18" x14ac:dyDescent="0.2">
      <c r="A202" s="264"/>
      <c r="B202" s="168"/>
      <c r="C202" s="159"/>
      <c r="D202" s="113"/>
      <c r="E202" s="132" t="s">
        <v>71</v>
      </c>
      <c r="F202" s="130"/>
      <c r="G202" s="137"/>
      <c r="H202" s="140"/>
      <c r="I202" s="141"/>
      <c r="J202" s="141"/>
      <c r="K202" s="135" t="str">
        <f t="shared" si="22"/>
        <v/>
      </c>
      <c r="L202" s="94"/>
    </row>
    <row r="203" spans="1:18" x14ac:dyDescent="0.2">
      <c r="A203" s="264"/>
      <c r="B203" s="111"/>
      <c r="C203" s="112"/>
      <c r="D203" s="113"/>
      <c r="E203" s="132" t="s">
        <v>73</v>
      </c>
      <c r="F203" s="130"/>
      <c r="G203" s="137"/>
      <c r="H203" s="140"/>
      <c r="I203" s="141"/>
      <c r="J203" s="141"/>
      <c r="K203" s="135" t="str">
        <f t="shared" si="22"/>
        <v/>
      </c>
      <c r="L203" s="94"/>
    </row>
    <row r="204" spans="1:18" ht="11.4" thickBot="1" x14ac:dyDescent="0.25">
      <c r="A204" s="264"/>
      <c r="B204" s="121"/>
      <c r="C204" s="122"/>
      <c r="D204" s="123"/>
      <c r="E204" s="142" t="s">
        <v>75</v>
      </c>
      <c r="F204" s="143"/>
      <c r="G204" s="144"/>
      <c r="H204" s="145"/>
      <c r="I204" s="146"/>
      <c r="J204" s="146"/>
      <c r="K204" s="135" t="str">
        <f t="shared" si="22"/>
        <v/>
      </c>
      <c r="L204" s="94"/>
    </row>
    <row r="205" spans="1:18" ht="22.5" customHeight="1" x14ac:dyDescent="0.2">
      <c r="A205" s="263" t="s">
        <v>99</v>
      </c>
      <c r="B205" s="59" t="s">
        <v>50</v>
      </c>
      <c r="C205" s="98" t="s">
        <v>51</v>
      </c>
      <c r="D205" s="99" t="s">
        <v>3</v>
      </c>
      <c r="E205" s="59" t="s">
        <v>52</v>
      </c>
      <c r="F205" s="100" t="s">
        <v>0</v>
      </c>
      <c r="G205" s="100" t="s">
        <v>53</v>
      </c>
      <c r="H205" s="101" t="s">
        <v>4</v>
      </c>
      <c r="I205" s="102" t="s">
        <v>7</v>
      </c>
      <c r="J205" s="102" t="s">
        <v>54</v>
      </c>
      <c r="K205" s="103" t="s">
        <v>5</v>
      </c>
      <c r="L205" s="94"/>
      <c r="M205" s="200" t="s">
        <v>195</v>
      </c>
      <c r="R205" s="92" t="s">
        <v>152</v>
      </c>
    </row>
    <row r="206" spans="1:18" ht="11.4" thickBot="1" x14ac:dyDescent="0.25">
      <c r="A206" s="264"/>
      <c r="B206" s="129"/>
      <c r="C206" s="130"/>
      <c r="D206" s="131"/>
      <c r="E206" s="132" t="s">
        <v>58</v>
      </c>
      <c r="F206" s="130"/>
      <c r="G206" s="130"/>
      <c r="H206" s="133"/>
      <c r="I206" s="134"/>
      <c r="J206" s="134"/>
      <c r="K206" s="135" t="str">
        <f>IF(H206="","",ROUNDDOWN((20190401-(YEAR(H206)*10000+MONTH(H206)*100+DAY(H206)))/10000,0))</f>
        <v/>
      </c>
      <c r="L206" s="94"/>
      <c r="M206" s="201">
        <f>IF(B206="",0,VLOOKUP(B206,$R$22:$U$27,R206,FALSE))</f>
        <v>0</v>
      </c>
      <c r="R206" s="92">
        <f>IF(D206="",2,VLOOKUP(D206,$W$29:$X$31,2,FALSE))</f>
        <v>2</v>
      </c>
    </row>
    <row r="207" spans="1:18" x14ac:dyDescent="0.2">
      <c r="A207" s="264"/>
      <c r="B207" s="111"/>
      <c r="C207" s="112"/>
      <c r="D207" s="113"/>
      <c r="E207" s="136" t="s">
        <v>62</v>
      </c>
      <c r="F207" s="137"/>
      <c r="G207" s="137"/>
      <c r="H207" s="138"/>
      <c r="I207" s="139"/>
      <c r="J207" s="139"/>
      <c r="K207" s="135" t="str">
        <f t="shared" ref="K207:K212" si="23">IF(H207="","",ROUNDDOWN((20190401-(YEAR(H207)*10000+MONTH(H207)*100+DAY(H207)))/10000,0))</f>
        <v/>
      </c>
      <c r="L207" s="94"/>
    </row>
    <row r="208" spans="1:18" ht="12" customHeight="1" x14ac:dyDescent="0.2">
      <c r="A208" s="264"/>
      <c r="B208" s="164"/>
      <c r="C208" s="118"/>
      <c r="D208" s="165"/>
      <c r="E208" s="132" t="s">
        <v>65</v>
      </c>
      <c r="F208" s="130"/>
      <c r="G208" s="137"/>
      <c r="H208" s="140"/>
      <c r="I208" s="141"/>
      <c r="J208" s="141"/>
      <c r="K208" s="135" t="str">
        <f t="shared" si="23"/>
        <v/>
      </c>
      <c r="L208" s="94"/>
    </row>
    <row r="209" spans="1:18" x14ac:dyDescent="0.2">
      <c r="A209" s="264"/>
      <c r="B209" s="166"/>
      <c r="C209" s="158"/>
      <c r="D209" s="167"/>
      <c r="E209" s="132" t="s">
        <v>69</v>
      </c>
      <c r="F209" s="130"/>
      <c r="G209" s="137"/>
      <c r="H209" s="140"/>
      <c r="I209" s="141"/>
      <c r="J209" s="141"/>
      <c r="K209" s="135" t="str">
        <f t="shared" si="23"/>
        <v/>
      </c>
      <c r="L209" s="94"/>
    </row>
    <row r="210" spans="1:18" x14ac:dyDescent="0.2">
      <c r="A210" s="264"/>
      <c r="B210" s="168"/>
      <c r="C210" s="159"/>
      <c r="D210" s="113"/>
      <c r="E210" s="132" t="s">
        <v>71</v>
      </c>
      <c r="F210" s="130"/>
      <c r="G210" s="137"/>
      <c r="H210" s="140"/>
      <c r="I210" s="141"/>
      <c r="J210" s="141"/>
      <c r="K210" s="135" t="str">
        <f t="shared" si="23"/>
        <v/>
      </c>
      <c r="L210" s="94"/>
    </row>
    <row r="211" spans="1:18" x14ac:dyDescent="0.2">
      <c r="A211" s="264"/>
      <c r="B211" s="111"/>
      <c r="C211" s="112"/>
      <c r="D211" s="113"/>
      <c r="E211" s="132" t="s">
        <v>73</v>
      </c>
      <c r="F211" s="130"/>
      <c r="G211" s="137"/>
      <c r="H211" s="140"/>
      <c r="I211" s="141"/>
      <c r="J211" s="141"/>
      <c r="K211" s="135" t="str">
        <f t="shared" si="23"/>
        <v/>
      </c>
      <c r="L211" s="94"/>
    </row>
    <row r="212" spans="1:18" ht="11.4" thickBot="1" x14ac:dyDescent="0.25">
      <c r="A212" s="264"/>
      <c r="B212" s="121"/>
      <c r="C212" s="122"/>
      <c r="D212" s="123"/>
      <c r="E212" s="142" t="s">
        <v>75</v>
      </c>
      <c r="F212" s="143"/>
      <c r="G212" s="144"/>
      <c r="H212" s="145"/>
      <c r="I212" s="146"/>
      <c r="J212" s="146"/>
      <c r="K212" s="135" t="str">
        <f t="shared" si="23"/>
        <v/>
      </c>
      <c r="L212" s="94"/>
    </row>
    <row r="213" spans="1:18" ht="22.5" customHeight="1" x14ac:dyDescent="0.2">
      <c r="A213" s="263" t="s">
        <v>100</v>
      </c>
      <c r="B213" s="59" t="s">
        <v>50</v>
      </c>
      <c r="C213" s="98" t="s">
        <v>51</v>
      </c>
      <c r="D213" s="99" t="s">
        <v>3</v>
      </c>
      <c r="E213" s="59" t="s">
        <v>52</v>
      </c>
      <c r="F213" s="100" t="s">
        <v>0</v>
      </c>
      <c r="G213" s="100" t="s">
        <v>53</v>
      </c>
      <c r="H213" s="101" t="s">
        <v>4</v>
      </c>
      <c r="I213" s="102" t="s">
        <v>7</v>
      </c>
      <c r="J213" s="102" t="s">
        <v>54</v>
      </c>
      <c r="K213" s="103" t="s">
        <v>5</v>
      </c>
      <c r="L213" s="94"/>
      <c r="M213" s="200" t="s">
        <v>195</v>
      </c>
      <c r="R213" s="92" t="s">
        <v>152</v>
      </c>
    </row>
    <row r="214" spans="1:18" ht="11.4" thickBot="1" x14ac:dyDescent="0.25">
      <c r="A214" s="264"/>
      <c r="B214" s="129"/>
      <c r="C214" s="130"/>
      <c r="D214" s="131"/>
      <c r="E214" s="132" t="s">
        <v>58</v>
      </c>
      <c r="F214" s="130"/>
      <c r="G214" s="130"/>
      <c r="H214" s="133"/>
      <c r="I214" s="134"/>
      <c r="J214" s="134"/>
      <c r="K214" s="135" t="str">
        <f>IF(H214="","",ROUNDDOWN((20190401-(YEAR(H214)*10000+MONTH(H214)*100+DAY(H214)))/10000,0))</f>
        <v/>
      </c>
      <c r="L214" s="94"/>
      <c r="M214" s="201">
        <f>IF(B214="",0,VLOOKUP(B214,$R$22:$U$27,R214,FALSE))</f>
        <v>0</v>
      </c>
      <c r="R214" s="92">
        <f>IF(D214="",2,VLOOKUP(D214,$W$29:$X$31,2,FALSE))</f>
        <v>2</v>
      </c>
    </row>
    <row r="215" spans="1:18" x14ac:dyDescent="0.2">
      <c r="A215" s="264"/>
      <c r="B215" s="111"/>
      <c r="C215" s="112"/>
      <c r="D215" s="113"/>
      <c r="E215" s="136" t="s">
        <v>62</v>
      </c>
      <c r="F215" s="137"/>
      <c r="G215" s="137"/>
      <c r="H215" s="138"/>
      <c r="I215" s="139"/>
      <c r="J215" s="139"/>
      <c r="K215" s="135" t="str">
        <f t="shared" ref="K215:K220" si="24">IF(H215="","",ROUNDDOWN((20190401-(YEAR(H215)*10000+MONTH(H215)*100+DAY(H215)))/10000,0))</f>
        <v/>
      </c>
      <c r="L215" s="94"/>
    </row>
    <row r="216" spans="1:18" ht="12" customHeight="1" x14ac:dyDescent="0.2">
      <c r="A216" s="264"/>
      <c r="B216" s="164"/>
      <c r="C216" s="118"/>
      <c r="D216" s="165"/>
      <c r="E216" s="132" t="s">
        <v>65</v>
      </c>
      <c r="F216" s="130"/>
      <c r="G216" s="137"/>
      <c r="H216" s="140"/>
      <c r="I216" s="141"/>
      <c r="J216" s="141"/>
      <c r="K216" s="135" t="str">
        <f t="shared" si="24"/>
        <v/>
      </c>
      <c r="L216" s="94"/>
    </row>
    <row r="217" spans="1:18" x14ac:dyDescent="0.2">
      <c r="A217" s="264"/>
      <c r="B217" s="166"/>
      <c r="C217" s="158"/>
      <c r="D217" s="167"/>
      <c r="E217" s="132" t="s">
        <v>69</v>
      </c>
      <c r="F217" s="130"/>
      <c r="G217" s="137"/>
      <c r="H217" s="140"/>
      <c r="I217" s="141"/>
      <c r="J217" s="141"/>
      <c r="K217" s="135" t="str">
        <f t="shared" si="24"/>
        <v/>
      </c>
      <c r="L217" s="94"/>
    </row>
    <row r="218" spans="1:18" x14ac:dyDescent="0.2">
      <c r="A218" s="264"/>
      <c r="B218" s="168"/>
      <c r="C218" s="159"/>
      <c r="D218" s="113"/>
      <c r="E218" s="132" t="s">
        <v>71</v>
      </c>
      <c r="F218" s="130"/>
      <c r="G218" s="137"/>
      <c r="H218" s="140"/>
      <c r="I218" s="141"/>
      <c r="J218" s="141"/>
      <c r="K218" s="135" t="str">
        <f t="shared" si="24"/>
        <v/>
      </c>
      <c r="L218" s="94"/>
    </row>
    <row r="219" spans="1:18" x14ac:dyDescent="0.2">
      <c r="A219" s="264"/>
      <c r="B219" s="111"/>
      <c r="C219" s="112"/>
      <c r="D219" s="113"/>
      <c r="E219" s="132" t="s">
        <v>73</v>
      </c>
      <c r="F219" s="130"/>
      <c r="G219" s="137"/>
      <c r="H219" s="140"/>
      <c r="I219" s="141"/>
      <c r="J219" s="141"/>
      <c r="K219" s="135" t="str">
        <f t="shared" si="24"/>
        <v/>
      </c>
      <c r="L219" s="94"/>
    </row>
    <row r="220" spans="1:18" ht="11.4" thickBot="1" x14ac:dyDescent="0.25">
      <c r="A220" s="264"/>
      <c r="B220" s="121"/>
      <c r="C220" s="122"/>
      <c r="D220" s="123"/>
      <c r="E220" s="142" t="s">
        <v>75</v>
      </c>
      <c r="F220" s="143"/>
      <c r="G220" s="144"/>
      <c r="H220" s="145"/>
      <c r="I220" s="146"/>
      <c r="J220" s="146"/>
      <c r="K220" s="135" t="str">
        <f t="shared" si="24"/>
        <v/>
      </c>
      <c r="L220" s="94"/>
    </row>
    <row r="221" spans="1:18" ht="22.5" customHeight="1" x14ac:dyDescent="0.2">
      <c r="A221" s="263" t="s">
        <v>101</v>
      </c>
      <c r="B221" s="59" t="s">
        <v>50</v>
      </c>
      <c r="C221" s="98" t="s">
        <v>51</v>
      </c>
      <c r="D221" s="99" t="s">
        <v>3</v>
      </c>
      <c r="E221" s="59" t="s">
        <v>52</v>
      </c>
      <c r="F221" s="100" t="s">
        <v>0</v>
      </c>
      <c r="G221" s="100" t="s">
        <v>53</v>
      </c>
      <c r="H221" s="101" t="s">
        <v>4</v>
      </c>
      <c r="I221" s="102" t="s">
        <v>7</v>
      </c>
      <c r="J221" s="102" t="s">
        <v>54</v>
      </c>
      <c r="K221" s="103" t="s">
        <v>5</v>
      </c>
      <c r="L221" s="94"/>
      <c r="M221" s="200" t="s">
        <v>195</v>
      </c>
      <c r="R221" s="92" t="s">
        <v>152</v>
      </c>
    </row>
    <row r="222" spans="1:18" ht="11.4" thickBot="1" x14ac:dyDescent="0.25">
      <c r="A222" s="264"/>
      <c r="B222" s="129"/>
      <c r="C222" s="130"/>
      <c r="D222" s="131"/>
      <c r="E222" s="132" t="s">
        <v>58</v>
      </c>
      <c r="F222" s="130"/>
      <c r="G222" s="130"/>
      <c r="H222" s="133"/>
      <c r="I222" s="134"/>
      <c r="J222" s="134"/>
      <c r="K222" s="135" t="str">
        <f>IF(H222="","",ROUNDDOWN((20190401-(YEAR(H222)*10000+MONTH(H222)*100+DAY(H222)))/10000,0))</f>
        <v/>
      </c>
      <c r="L222" s="94"/>
      <c r="M222" s="201">
        <f>IF(B222="",0,VLOOKUP(B222,$R$22:$U$27,R222,FALSE))</f>
        <v>0</v>
      </c>
      <c r="R222" s="92">
        <f>IF(D222="",2,VLOOKUP(D222,$W$29:$X$31,2,FALSE))</f>
        <v>2</v>
      </c>
    </row>
    <row r="223" spans="1:18" x14ac:dyDescent="0.2">
      <c r="A223" s="264"/>
      <c r="B223" s="111"/>
      <c r="C223" s="112"/>
      <c r="D223" s="113"/>
      <c r="E223" s="136" t="s">
        <v>62</v>
      </c>
      <c r="F223" s="137"/>
      <c r="G223" s="137"/>
      <c r="H223" s="138"/>
      <c r="I223" s="139"/>
      <c r="J223" s="139"/>
      <c r="K223" s="135" t="str">
        <f t="shared" ref="K223:K228" si="25">IF(H223="","",ROUNDDOWN((20190401-(YEAR(H223)*10000+MONTH(H223)*100+DAY(H223)))/10000,0))</f>
        <v/>
      </c>
      <c r="L223" s="94"/>
    </row>
    <row r="224" spans="1:18" ht="12" customHeight="1" x14ac:dyDescent="0.2">
      <c r="A224" s="264"/>
      <c r="B224" s="164"/>
      <c r="C224" s="118"/>
      <c r="D224" s="165"/>
      <c r="E224" s="132" t="s">
        <v>65</v>
      </c>
      <c r="F224" s="130"/>
      <c r="G224" s="137"/>
      <c r="H224" s="140"/>
      <c r="I224" s="141"/>
      <c r="J224" s="141"/>
      <c r="K224" s="135" t="str">
        <f t="shared" si="25"/>
        <v/>
      </c>
      <c r="L224" s="94"/>
    </row>
    <row r="225" spans="1:18" x14ac:dyDescent="0.2">
      <c r="A225" s="264"/>
      <c r="B225" s="166"/>
      <c r="C225" s="158"/>
      <c r="D225" s="167"/>
      <c r="E225" s="132" t="s">
        <v>69</v>
      </c>
      <c r="F225" s="130"/>
      <c r="G225" s="137"/>
      <c r="H225" s="140"/>
      <c r="I225" s="141"/>
      <c r="J225" s="141"/>
      <c r="K225" s="135" t="str">
        <f t="shared" si="25"/>
        <v/>
      </c>
      <c r="L225" s="94"/>
    </row>
    <row r="226" spans="1:18" x14ac:dyDescent="0.2">
      <c r="A226" s="264"/>
      <c r="B226" s="168"/>
      <c r="C226" s="159"/>
      <c r="D226" s="113"/>
      <c r="E226" s="132" t="s">
        <v>71</v>
      </c>
      <c r="F226" s="130"/>
      <c r="G226" s="137"/>
      <c r="H226" s="140"/>
      <c r="I226" s="141"/>
      <c r="J226" s="141"/>
      <c r="K226" s="135" t="str">
        <f t="shared" si="25"/>
        <v/>
      </c>
      <c r="L226" s="94"/>
    </row>
    <row r="227" spans="1:18" x14ac:dyDescent="0.2">
      <c r="A227" s="264"/>
      <c r="B227" s="111"/>
      <c r="C227" s="112"/>
      <c r="D227" s="113"/>
      <c r="E227" s="132" t="s">
        <v>73</v>
      </c>
      <c r="F227" s="130"/>
      <c r="G227" s="137"/>
      <c r="H227" s="140"/>
      <c r="I227" s="141"/>
      <c r="J227" s="141"/>
      <c r="K227" s="135" t="str">
        <f t="shared" si="25"/>
        <v/>
      </c>
      <c r="L227" s="94"/>
    </row>
    <row r="228" spans="1:18" ht="11.4" thickBot="1" x14ac:dyDescent="0.25">
      <c r="A228" s="264"/>
      <c r="B228" s="121"/>
      <c r="C228" s="122"/>
      <c r="D228" s="123"/>
      <c r="E228" s="142" t="s">
        <v>75</v>
      </c>
      <c r="F228" s="143"/>
      <c r="G228" s="144"/>
      <c r="H228" s="145"/>
      <c r="I228" s="146"/>
      <c r="J228" s="146"/>
      <c r="K228" s="135" t="str">
        <f t="shared" si="25"/>
        <v/>
      </c>
      <c r="L228" s="94"/>
    </row>
    <row r="229" spans="1:18" ht="22.5" customHeight="1" x14ac:dyDescent="0.2">
      <c r="A229" s="263" t="s">
        <v>102</v>
      </c>
      <c r="B229" s="59" t="s">
        <v>50</v>
      </c>
      <c r="C229" s="98" t="s">
        <v>51</v>
      </c>
      <c r="D229" s="99" t="s">
        <v>3</v>
      </c>
      <c r="E229" s="59" t="s">
        <v>52</v>
      </c>
      <c r="F229" s="100" t="s">
        <v>0</v>
      </c>
      <c r="G229" s="100" t="s">
        <v>53</v>
      </c>
      <c r="H229" s="101" t="s">
        <v>4</v>
      </c>
      <c r="I229" s="102" t="s">
        <v>7</v>
      </c>
      <c r="J229" s="102" t="s">
        <v>54</v>
      </c>
      <c r="K229" s="103" t="s">
        <v>5</v>
      </c>
      <c r="L229" s="94"/>
      <c r="M229" s="200" t="s">
        <v>195</v>
      </c>
      <c r="R229" s="92" t="s">
        <v>152</v>
      </c>
    </row>
    <row r="230" spans="1:18" ht="11.4" thickBot="1" x14ac:dyDescent="0.25">
      <c r="A230" s="264"/>
      <c r="B230" s="129"/>
      <c r="C230" s="130"/>
      <c r="D230" s="131"/>
      <c r="E230" s="132" t="s">
        <v>58</v>
      </c>
      <c r="F230" s="130"/>
      <c r="G230" s="130"/>
      <c r="H230" s="133"/>
      <c r="I230" s="134"/>
      <c r="J230" s="134"/>
      <c r="K230" s="135" t="str">
        <f>IF(H230="","",ROUNDDOWN((20190401-(YEAR(H230)*10000+MONTH(H230)*100+DAY(H230)))/10000,0))</f>
        <v/>
      </c>
      <c r="L230" s="94"/>
      <c r="M230" s="201">
        <f>IF(B230="",0,VLOOKUP(B230,$R$22:$U$27,R230,FALSE))</f>
        <v>0</v>
      </c>
      <c r="R230" s="92">
        <f>IF(D230="",2,VLOOKUP(D230,$W$29:$X$31,2,FALSE))</f>
        <v>2</v>
      </c>
    </row>
    <row r="231" spans="1:18" x14ac:dyDescent="0.2">
      <c r="A231" s="264"/>
      <c r="B231" s="111"/>
      <c r="C231" s="112"/>
      <c r="D231" s="113"/>
      <c r="E231" s="136" t="s">
        <v>62</v>
      </c>
      <c r="F231" s="137"/>
      <c r="G231" s="137"/>
      <c r="H231" s="138"/>
      <c r="I231" s="139"/>
      <c r="J231" s="139"/>
      <c r="K231" s="135" t="str">
        <f t="shared" ref="K231:K236" si="26">IF(H231="","",ROUNDDOWN((20190401-(YEAR(H231)*10000+MONTH(H231)*100+DAY(H231)))/10000,0))</f>
        <v/>
      </c>
      <c r="L231" s="94"/>
    </row>
    <row r="232" spans="1:18" ht="12" customHeight="1" x14ac:dyDescent="0.2">
      <c r="A232" s="264"/>
      <c r="B232" s="164"/>
      <c r="C232" s="118"/>
      <c r="D232" s="165"/>
      <c r="E232" s="132" t="s">
        <v>65</v>
      </c>
      <c r="F232" s="130"/>
      <c r="G232" s="137"/>
      <c r="H232" s="140"/>
      <c r="I232" s="141"/>
      <c r="J232" s="141"/>
      <c r="K232" s="135" t="str">
        <f t="shared" si="26"/>
        <v/>
      </c>
      <c r="L232" s="94"/>
    </row>
    <row r="233" spans="1:18" x14ac:dyDescent="0.2">
      <c r="A233" s="264"/>
      <c r="B233" s="166"/>
      <c r="C233" s="158"/>
      <c r="D233" s="167"/>
      <c r="E233" s="132" t="s">
        <v>69</v>
      </c>
      <c r="F233" s="130"/>
      <c r="G233" s="137"/>
      <c r="H233" s="140"/>
      <c r="I233" s="141"/>
      <c r="J233" s="141"/>
      <c r="K233" s="135" t="str">
        <f t="shared" si="26"/>
        <v/>
      </c>
      <c r="L233" s="94"/>
    </row>
    <row r="234" spans="1:18" x14ac:dyDescent="0.2">
      <c r="A234" s="264"/>
      <c r="B234" s="168"/>
      <c r="C234" s="159"/>
      <c r="D234" s="113"/>
      <c r="E234" s="132" t="s">
        <v>71</v>
      </c>
      <c r="F234" s="130"/>
      <c r="G234" s="137"/>
      <c r="H234" s="140"/>
      <c r="I234" s="141"/>
      <c r="J234" s="141"/>
      <c r="K234" s="135" t="str">
        <f t="shared" si="26"/>
        <v/>
      </c>
      <c r="L234" s="94"/>
    </row>
    <row r="235" spans="1:18" x14ac:dyDescent="0.2">
      <c r="A235" s="264"/>
      <c r="B235" s="111"/>
      <c r="C235" s="112"/>
      <c r="D235" s="113"/>
      <c r="E235" s="132" t="s">
        <v>73</v>
      </c>
      <c r="F235" s="130"/>
      <c r="G235" s="137"/>
      <c r="H235" s="140"/>
      <c r="I235" s="141"/>
      <c r="J235" s="141"/>
      <c r="K235" s="135" t="str">
        <f t="shared" si="26"/>
        <v/>
      </c>
      <c r="L235" s="94"/>
    </row>
    <row r="236" spans="1:18" ht="11.4" thickBot="1" x14ac:dyDescent="0.25">
      <c r="A236" s="264"/>
      <c r="B236" s="121"/>
      <c r="C236" s="122"/>
      <c r="D236" s="123"/>
      <c r="E236" s="142" t="s">
        <v>75</v>
      </c>
      <c r="F236" s="143"/>
      <c r="G236" s="144"/>
      <c r="H236" s="145"/>
      <c r="I236" s="146"/>
      <c r="J236" s="146"/>
      <c r="K236" s="135" t="str">
        <f t="shared" si="26"/>
        <v/>
      </c>
      <c r="L236" s="94"/>
    </row>
    <row r="237" spans="1:18" ht="22.5" customHeight="1" x14ac:dyDescent="0.2">
      <c r="A237" s="263" t="s">
        <v>103</v>
      </c>
      <c r="B237" s="59" t="s">
        <v>50</v>
      </c>
      <c r="C237" s="98" t="s">
        <v>51</v>
      </c>
      <c r="D237" s="99" t="s">
        <v>3</v>
      </c>
      <c r="E237" s="59" t="s">
        <v>52</v>
      </c>
      <c r="F237" s="100" t="s">
        <v>0</v>
      </c>
      <c r="G237" s="100" t="s">
        <v>53</v>
      </c>
      <c r="H237" s="101" t="s">
        <v>4</v>
      </c>
      <c r="I237" s="102" t="s">
        <v>7</v>
      </c>
      <c r="J237" s="102" t="s">
        <v>54</v>
      </c>
      <c r="K237" s="103" t="s">
        <v>5</v>
      </c>
      <c r="L237" s="94"/>
      <c r="M237" s="200" t="s">
        <v>195</v>
      </c>
      <c r="R237" s="92" t="s">
        <v>152</v>
      </c>
    </row>
    <row r="238" spans="1:18" ht="11.4" thickBot="1" x14ac:dyDescent="0.25">
      <c r="A238" s="264"/>
      <c r="B238" s="129"/>
      <c r="C238" s="130"/>
      <c r="D238" s="131"/>
      <c r="E238" s="132" t="s">
        <v>58</v>
      </c>
      <c r="F238" s="130"/>
      <c r="G238" s="130"/>
      <c r="H238" s="133"/>
      <c r="I238" s="134"/>
      <c r="J238" s="134"/>
      <c r="K238" s="135" t="str">
        <f>IF(H238="","",ROUNDDOWN((20190401-(YEAR(H238)*10000+MONTH(H238)*100+DAY(H238)))/10000,0))</f>
        <v/>
      </c>
      <c r="L238" s="94"/>
      <c r="M238" s="201">
        <f>IF(B238="",0,VLOOKUP(B238,$R$22:$U$27,R238,FALSE))</f>
        <v>0</v>
      </c>
      <c r="R238" s="92">
        <f>IF(D238="",2,VLOOKUP(D238,$W$29:$X$31,2,FALSE))</f>
        <v>2</v>
      </c>
    </row>
    <row r="239" spans="1:18" x14ac:dyDescent="0.2">
      <c r="A239" s="264"/>
      <c r="B239" s="111"/>
      <c r="C239" s="112"/>
      <c r="D239" s="113"/>
      <c r="E239" s="136" t="s">
        <v>62</v>
      </c>
      <c r="F239" s="137"/>
      <c r="G239" s="137"/>
      <c r="H239" s="138"/>
      <c r="I239" s="139"/>
      <c r="J239" s="139"/>
      <c r="K239" s="135" t="str">
        <f t="shared" ref="K239:K244" si="27">IF(H239="","",ROUNDDOWN((20190401-(YEAR(H239)*10000+MONTH(H239)*100+DAY(H239)))/10000,0))</f>
        <v/>
      </c>
      <c r="L239" s="94"/>
    </row>
    <row r="240" spans="1:18" ht="12" customHeight="1" x14ac:dyDescent="0.2">
      <c r="A240" s="264"/>
      <c r="B240" s="164"/>
      <c r="C240" s="118"/>
      <c r="D240" s="165"/>
      <c r="E240" s="132" t="s">
        <v>65</v>
      </c>
      <c r="F240" s="130"/>
      <c r="G240" s="137"/>
      <c r="H240" s="140"/>
      <c r="I240" s="141"/>
      <c r="J240" s="141"/>
      <c r="K240" s="135" t="str">
        <f t="shared" si="27"/>
        <v/>
      </c>
      <c r="L240" s="94"/>
    </row>
    <row r="241" spans="1:18" x14ac:dyDescent="0.2">
      <c r="A241" s="264"/>
      <c r="B241" s="166"/>
      <c r="C241" s="158"/>
      <c r="D241" s="167"/>
      <c r="E241" s="132" t="s">
        <v>69</v>
      </c>
      <c r="F241" s="130"/>
      <c r="G241" s="137"/>
      <c r="H241" s="140"/>
      <c r="I241" s="141"/>
      <c r="J241" s="141"/>
      <c r="K241" s="135" t="str">
        <f t="shared" si="27"/>
        <v/>
      </c>
      <c r="L241" s="94"/>
    </row>
    <row r="242" spans="1:18" x14ac:dyDescent="0.2">
      <c r="A242" s="264"/>
      <c r="B242" s="168"/>
      <c r="C242" s="159"/>
      <c r="D242" s="113"/>
      <c r="E242" s="132" t="s">
        <v>71</v>
      </c>
      <c r="F242" s="130"/>
      <c r="G242" s="137"/>
      <c r="H242" s="140"/>
      <c r="I242" s="141"/>
      <c r="J242" s="141"/>
      <c r="K242" s="135" t="str">
        <f t="shared" si="27"/>
        <v/>
      </c>
      <c r="L242" s="94"/>
    </row>
    <row r="243" spans="1:18" x14ac:dyDescent="0.2">
      <c r="A243" s="264"/>
      <c r="B243" s="111"/>
      <c r="C243" s="112"/>
      <c r="D243" s="113"/>
      <c r="E243" s="132" t="s">
        <v>73</v>
      </c>
      <c r="F243" s="130"/>
      <c r="G243" s="137"/>
      <c r="H243" s="140"/>
      <c r="I243" s="141"/>
      <c r="J243" s="141"/>
      <c r="K243" s="135" t="str">
        <f t="shared" si="27"/>
        <v/>
      </c>
      <c r="L243" s="94"/>
    </row>
    <row r="244" spans="1:18" ht="11.4" thickBot="1" x14ac:dyDescent="0.25">
      <c r="A244" s="264"/>
      <c r="B244" s="121"/>
      <c r="C244" s="122"/>
      <c r="D244" s="123"/>
      <c r="E244" s="142" t="s">
        <v>75</v>
      </c>
      <c r="F244" s="143"/>
      <c r="G244" s="144"/>
      <c r="H244" s="145"/>
      <c r="I244" s="146"/>
      <c r="J244" s="146"/>
      <c r="K244" s="135" t="str">
        <f t="shared" si="27"/>
        <v/>
      </c>
      <c r="L244" s="94"/>
    </row>
    <row r="245" spans="1:18" ht="22.5" customHeight="1" x14ac:dyDescent="0.2">
      <c r="A245" s="263" t="s">
        <v>104</v>
      </c>
      <c r="B245" s="59" t="s">
        <v>50</v>
      </c>
      <c r="C245" s="98" t="s">
        <v>51</v>
      </c>
      <c r="D245" s="99" t="s">
        <v>3</v>
      </c>
      <c r="E245" s="59" t="s">
        <v>52</v>
      </c>
      <c r="F245" s="100" t="s">
        <v>0</v>
      </c>
      <c r="G245" s="100" t="s">
        <v>53</v>
      </c>
      <c r="H245" s="101" t="s">
        <v>4</v>
      </c>
      <c r="I245" s="102" t="s">
        <v>7</v>
      </c>
      <c r="J245" s="102" t="s">
        <v>54</v>
      </c>
      <c r="K245" s="103" t="s">
        <v>5</v>
      </c>
      <c r="L245" s="94"/>
      <c r="M245" s="200" t="s">
        <v>195</v>
      </c>
      <c r="R245" s="92" t="s">
        <v>152</v>
      </c>
    </row>
    <row r="246" spans="1:18" ht="11.4" thickBot="1" x14ac:dyDescent="0.25">
      <c r="A246" s="264"/>
      <c r="B246" s="129"/>
      <c r="C246" s="130"/>
      <c r="D246" s="131"/>
      <c r="E246" s="132" t="s">
        <v>58</v>
      </c>
      <c r="F246" s="130"/>
      <c r="G246" s="130"/>
      <c r="H246" s="133"/>
      <c r="I246" s="134"/>
      <c r="J246" s="134"/>
      <c r="K246" s="135" t="str">
        <f>IF(H246="","",ROUNDDOWN((20190401-(YEAR(H246)*10000+MONTH(H246)*100+DAY(H246)))/10000,0))</f>
        <v/>
      </c>
      <c r="L246" s="94"/>
      <c r="M246" s="201">
        <f>IF(B246="",0,VLOOKUP(B246,$R$22:$U$27,R246,FALSE))</f>
        <v>0</v>
      </c>
      <c r="R246" s="92">
        <f>IF(D246="",2,VLOOKUP(D246,$W$29:$X$31,2,FALSE))</f>
        <v>2</v>
      </c>
    </row>
    <row r="247" spans="1:18" x14ac:dyDescent="0.2">
      <c r="A247" s="264"/>
      <c r="B247" s="111"/>
      <c r="C247" s="112"/>
      <c r="D247" s="113"/>
      <c r="E247" s="136" t="s">
        <v>62</v>
      </c>
      <c r="F247" s="137"/>
      <c r="G247" s="137"/>
      <c r="H247" s="138"/>
      <c r="I247" s="139"/>
      <c r="J247" s="139"/>
      <c r="K247" s="135" t="str">
        <f t="shared" ref="K247:K252" si="28">IF(H247="","",ROUNDDOWN((20190401-(YEAR(H247)*10000+MONTH(H247)*100+DAY(H247)))/10000,0))</f>
        <v/>
      </c>
      <c r="L247" s="94"/>
    </row>
    <row r="248" spans="1:18" ht="12" customHeight="1" x14ac:dyDescent="0.2">
      <c r="A248" s="264"/>
      <c r="B248" s="164"/>
      <c r="C248" s="118"/>
      <c r="D248" s="165"/>
      <c r="E248" s="132" t="s">
        <v>65</v>
      </c>
      <c r="F248" s="130"/>
      <c r="G248" s="137"/>
      <c r="H248" s="140"/>
      <c r="I248" s="141"/>
      <c r="J248" s="141"/>
      <c r="K248" s="135" t="str">
        <f t="shared" si="28"/>
        <v/>
      </c>
      <c r="L248" s="94"/>
    </row>
    <row r="249" spans="1:18" x14ac:dyDescent="0.2">
      <c r="A249" s="264"/>
      <c r="B249" s="166"/>
      <c r="C249" s="158"/>
      <c r="D249" s="167"/>
      <c r="E249" s="132" t="s">
        <v>69</v>
      </c>
      <c r="F249" s="130"/>
      <c r="G249" s="137"/>
      <c r="H249" s="140"/>
      <c r="I249" s="141"/>
      <c r="J249" s="141"/>
      <c r="K249" s="135" t="str">
        <f t="shared" si="28"/>
        <v/>
      </c>
      <c r="L249" s="94"/>
    </row>
    <row r="250" spans="1:18" x14ac:dyDescent="0.2">
      <c r="A250" s="264"/>
      <c r="B250" s="168"/>
      <c r="C250" s="159"/>
      <c r="D250" s="113"/>
      <c r="E250" s="132" t="s">
        <v>71</v>
      </c>
      <c r="F250" s="130"/>
      <c r="G250" s="137"/>
      <c r="H250" s="140"/>
      <c r="I250" s="141"/>
      <c r="J250" s="141"/>
      <c r="K250" s="135" t="str">
        <f t="shared" si="28"/>
        <v/>
      </c>
      <c r="L250" s="94"/>
    </row>
    <row r="251" spans="1:18" x14ac:dyDescent="0.2">
      <c r="A251" s="264"/>
      <c r="B251" s="111"/>
      <c r="C251" s="112"/>
      <c r="D251" s="113"/>
      <c r="E251" s="132" t="s">
        <v>73</v>
      </c>
      <c r="F251" s="130"/>
      <c r="G251" s="137"/>
      <c r="H251" s="140"/>
      <c r="I251" s="141"/>
      <c r="J251" s="141"/>
      <c r="K251" s="135" t="str">
        <f t="shared" si="28"/>
        <v/>
      </c>
      <c r="L251" s="94"/>
    </row>
    <row r="252" spans="1:18" ht="11.4" thickBot="1" x14ac:dyDescent="0.25">
      <c r="A252" s="264"/>
      <c r="B252" s="121"/>
      <c r="C252" s="122"/>
      <c r="D252" s="123"/>
      <c r="E252" s="142" t="s">
        <v>75</v>
      </c>
      <c r="F252" s="143"/>
      <c r="G252" s="144"/>
      <c r="H252" s="145"/>
      <c r="I252" s="146"/>
      <c r="J252" s="146"/>
      <c r="K252" s="135" t="str">
        <f t="shared" si="28"/>
        <v/>
      </c>
      <c r="L252" s="94"/>
    </row>
    <row r="253" spans="1:18" ht="22.5" customHeight="1" x14ac:dyDescent="0.2">
      <c r="A253" s="263" t="s">
        <v>105</v>
      </c>
      <c r="B253" s="59" t="s">
        <v>50</v>
      </c>
      <c r="C253" s="98" t="s">
        <v>51</v>
      </c>
      <c r="D253" s="99" t="s">
        <v>3</v>
      </c>
      <c r="E253" s="59" t="s">
        <v>52</v>
      </c>
      <c r="F253" s="100" t="s">
        <v>0</v>
      </c>
      <c r="G253" s="100" t="s">
        <v>53</v>
      </c>
      <c r="H253" s="101" t="s">
        <v>4</v>
      </c>
      <c r="I253" s="102" t="s">
        <v>7</v>
      </c>
      <c r="J253" s="102" t="s">
        <v>54</v>
      </c>
      <c r="K253" s="103" t="s">
        <v>5</v>
      </c>
      <c r="L253" s="94"/>
      <c r="M253" s="200" t="s">
        <v>195</v>
      </c>
      <c r="R253" s="92" t="s">
        <v>152</v>
      </c>
    </row>
    <row r="254" spans="1:18" ht="11.4" thickBot="1" x14ac:dyDescent="0.25">
      <c r="A254" s="264"/>
      <c r="B254" s="129"/>
      <c r="C254" s="130"/>
      <c r="D254" s="131"/>
      <c r="E254" s="132" t="s">
        <v>58</v>
      </c>
      <c r="F254" s="130"/>
      <c r="G254" s="130"/>
      <c r="H254" s="133"/>
      <c r="I254" s="134"/>
      <c r="J254" s="134"/>
      <c r="K254" s="135" t="str">
        <f>IF(H254="","",ROUNDDOWN((20190401-(YEAR(H254)*10000+MONTH(H254)*100+DAY(H254)))/10000,0))</f>
        <v/>
      </c>
      <c r="L254" s="94"/>
      <c r="M254" s="201">
        <f>IF(B254="",0,VLOOKUP(B254,$R$22:$U$27,R254,FALSE))</f>
        <v>0</v>
      </c>
      <c r="R254" s="92">
        <f>IF(D254="",2,VLOOKUP(D254,$W$29:$X$31,2,FALSE))</f>
        <v>2</v>
      </c>
    </row>
    <row r="255" spans="1:18" x14ac:dyDescent="0.2">
      <c r="A255" s="264"/>
      <c r="B255" s="111"/>
      <c r="C255" s="112"/>
      <c r="D255" s="113"/>
      <c r="E255" s="136" t="s">
        <v>62</v>
      </c>
      <c r="F255" s="137"/>
      <c r="G255" s="137"/>
      <c r="H255" s="138"/>
      <c r="I255" s="139"/>
      <c r="J255" s="139"/>
      <c r="K255" s="135" t="str">
        <f t="shared" ref="K255:K260" si="29">IF(H255="","",ROUNDDOWN((20190401-(YEAR(H255)*10000+MONTH(H255)*100+DAY(H255)))/10000,0))</f>
        <v/>
      </c>
      <c r="L255" s="94"/>
    </row>
    <row r="256" spans="1:18" ht="12" customHeight="1" x14ac:dyDescent="0.2">
      <c r="A256" s="264"/>
      <c r="B256" s="164"/>
      <c r="C256" s="118"/>
      <c r="D256" s="165"/>
      <c r="E256" s="132" t="s">
        <v>65</v>
      </c>
      <c r="F256" s="130"/>
      <c r="G256" s="137"/>
      <c r="H256" s="140"/>
      <c r="I256" s="141"/>
      <c r="J256" s="141"/>
      <c r="K256" s="135" t="str">
        <f t="shared" si="29"/>
        <v/>
      </c>
      <c r="L256" s="94"/>
    </row>
    <row r="257" spans="1:18" x14ac:dyDescent="0.2">
      <c r="A257" s="264"/>
      <c r="B257" s="166"/>
      <c r="C257" s="158"/>
      <c r="D257" s="167"/>
      <c r="E257" s="132" t="s">
        <v>69</v>
      </c>
      <c r="F257" s="130"/>
      <c r="G257" s="137"/>
      <c r="H257" s="140"/>
      <c r="I257" s="141"/>
      <c r="J257" s="141"/>
      <c r="K257" s="135" t="str">
        <f t="shared" si="29"/>
        <v/>
      </c>
      <c r="L257" s="94"/>
    </row>
    <row r="258" spans="1:18" x14ac:dyDescent="0.2">
      <c r="A258" s="264"/>
      <c r="B258" s="168"/>
      <c r="C258" s="159"/>
      <c r="D258" s="113"/>
      <c r="E258" s="132" t="s">
        <v>71</v>
      </c>
      <c r="F258" s="130"/>
      <c r="G258" s="137"/>
      <c r="H258" s="140"/>
      <c r="I258" s="141"/>
      <c r="J258" s="141"/>
      <c r="K258" s="135" t="str">
        <f t="shared" si="29"/>
        <v/>
      </c>
      <c r="L258" s="94"/>
    </row>
    <row r="259" spans="1:18" x14ac:dyDescent="0.2">
      <c r="A259" s="264"/>
      <c r="B259" s="111"/>
      <c r="C259" s="112"/>
      <c r="D259" s="113"/>
      <c r="E259" s="132" t="s">
        <v>73</v>
      </c>
      <c r="F259" s="130"/>
      <c r="G259" s="137"/>
      <c r="H259" s="140"/>
      <c r="I259" s="141"/>
      <c r="J259" s="141"/>
      <c r="K259" s="135" t="str">
        <f t="shared" si="29"/>
        <v/>
      </c>
      <c r="L259" s="94"/>
    </row>
    <row r="260" spans="1:18" ht="11.4" thickBot="1" x14ac:dyDescent="0.25">
      <c r="A260" s="264"/>
      <c r="B260" s="121"/>
      <c r="C260" s="122"/>
      <c r="D260" s="123"/>
      <c r="E260" s="142" t="s">
        <v>75</v>
      </c>
      <c r="F260" s="143"/>
      <c r="G260" s="144"/>
      <c r="H260" s="145"/>
      <c r="I260" s="146"/>
      <c r="J260" s="146"/>
      <c r="K260" s="135" t="str">
        <f t="shared" si="29"/>
        <v/>
      </c>
      <c r="L260" s="94"/>
    </row>
    <row r="261" spans="1:18" ht="22.5" customHeight="1" x14ac:dyDescent="0.2">
      <c r="A261" s="263" t="s">
        <v>106</v>
      </c>
      <c r="B261" s="59" t="s">
        <v>50</v>
      </c>
      <c r="C261" s="98" t="s">
        <v>51</v>
      </c>
      <c r="D261" s="99" t="s">
        <v>3</v>
      </c>
      <c r="E261" s="59" t="s">
        <v>52</v>
      </c>
      <c r="F261" s="100" t="s">
        <v>0</v>
      </c>
      <c r="G261" s="100" t="s">
        <v>53</v>
      </c>
      <c r="H261" s="101" t="s">
        <v>4</v>
      </c>
      <c r="I261" s="102" t="s">
        <v>7</v>
      </c>
      <c r="J261" s="102" t="s">
        <v>54</v>
      </c>
      <c r="K261" s="103" t="s">
        <v>5</v>
      </c>
      <c r="L261" s="94"/>
      <c r="M261" s="200" t="s">
        <v>195</v>
      </c>
      <c r="R261" s="92" t="s">
        <v>152</v>
      </c>
    </row>
    <row r="262" spans="1:18" ht="11.4" thickBot="1" x14ac:dyDescent="0.25">
      <c r="A262" s="264"/>
      <c r="B262" s="129"/>
      <c r="C262" s="130"/>
      <c r="D262" s="131"/>
      <c r="E262" s="132" t="s">
        <v>58</v>
      </c>
      <c r="F262" s="130"/>
      <c r="G262" s="130"/>
      <c r="H262" s="133"/>
      <c r="I262" s="134"/>
      <c r="J262" s="134"/>
      <c r="K262" s="135" t="str">
        <f>IF(H262="","",ROUNDDOWN((20190401-(YEAR(H262)*10000+MONTH(H262)*100+DAY(H262)))/10000,0))</f>
        <v/>
      </c>
      <c r="L262" s="94"/>
      <c r="M262" s="201">
        <f>IF(B262="",0,VLOOKUP(B262,$R$22:$U$27,R262,FALSE))</f>
        <v>0</v>
      </c>
      <c r="R262" s="92">
        <f>IF(D262="",2,VLOOKUP(D262,$W$29:$X$31,2,FALSE))</f>
        <v>2</v>
      </c>
    </row>
    <row r="263" spans="1:18" x14ac:dyDescent="0.2">
      <c r="A263" s="264"/>
      <c r="B263" s="111"/>
      <c r="C263" s="112"/>
      <c r="D263" s="113"/>
      <c r="E263" s="136" t="s">
        <v>62</v>
      </c>
      <c r="F263" s="137"/>
      <c r="G263" s="137"/>
      <c r="H263" s="138"/>
      <c r="I263" s="139"/>
      <c r="J263" s="139"/>
      <c r="K263" s="135" t="str">
        <f t="shared" ref="K263:K268" si="30">IF(H263="","",ROUNDDOWN((20190401-(YEAR(H263)*10000+MONTH(H263)*100+DAY(H263)))/10000,0))</f>
        <v/>
      </c>
      <c r="L263" s="94"/>
    </row>
    <row r="264" spans="1:18" ht="12" customHeight="1" x14ac:dyDescent="0.2">
      <c r="A264" s="264"/>
      <c r="B264" s="164"/>
      <c r="C264" s="118"/>
      <c r="D264" s="165"/>
      <c r="E264" s="132" t="s">
        <v>65</v>
      </c>
      <c r="F264" s="130"/>
      <c r="G264" s="137"/>
      <c r="H264" s="140"/>
      <c r="I264" s="141"/>
      <c r="J264" s="141"/>
      <c r="K264" s="135" t="str">
        <f t="shared" si="30"/>
        <v/>
      </c>
      <c r="L264" s="94"/>
    </row>
    <row r="265" spans="1:18" x14ac:dyDescent="0.2">
      <c r="A265" s="264"/>
      <c r="B265" s="166"/>
      <c r="C265" s="158"/>
      <c r="D265" s="167"/>
      <c r="E265" s="132" t="s">
        <v>69</v>
      </c>
      <c r="F265" s="130"/>
      <c r="G265" s="137"/>
      <c r="H265" s="140"/>
      <c r="I265" s="141"/>
      <c r="J265" s="141"/>
      <c r="K265" s="135" t="str">
        <f t="shared" si="30"/>
        <v/>
      </c>
      <c r="L265" s="94"/>
    </row>
    <row r="266" spans="1:18" x14ac:dyDescent="0.2">
      <c r="A266" s="264"/>
      <c r="B266" s="168"/>
      <c r="C266" s="159"/>
      <c r="D266" s="113"/>
      <c r="E266" s="132" t="s">
        <v>71</v>
      </c>
      <c r="F266" s="130"/>
      <c r="G266" s="137"/>
      <c r="H266" s="140"/>
      <c r="I266" s="141"/>
      <c r="J266" s="141"/>
      <c r="K266" s="135" t="str">
        <f t="shared" si="30"/>
        <v/>
      </c>
      <c r="L266" s="94"/>
    </row>
    <row r="267" spans="1:18" x14ac:dyDescent="0.2">
      <c r="A267" s="264"/>
      <c r="B267" s="111"/>
      <c r="C267" s="112"/>
      <c r="D267" s="113"/>
      <c r="E267" s="132" t="s">
        <v>73</v>
      </c>
      <c r="F267" s="130"/>
      <c r="G267" s="137"/>
      <c r="H267" s="140"/>
      <c r="I267" s="141"/>
      <c r="J267" s="141"/>
      <c r="K267" s="135" t="str">
        <f t="shared" si="30"/>
        <v/>
      </c>
      <c r="L267" s="94"/>
    </row>
    <row r="268" spans="1:18" ht="11.4" thickBot="1" x14ac:dyDescent="0.25">
      <c r="A268" s="264"/>
      <c r="B268" s="121"/>
      <c r="C268" s="122"/>
      <c r="D268" s="123"/>
      <c r="E268" s="142" t="s">
        <v>75</v>
      </c>
      <c r="F268" s="143"/>
      <c r="G268" s="144"/>
      <c r="H268" s="145"/>
      <c r="I268" s="146"/>
      <c r="J268" s="146"/>
      <c r="K268" s="135" t="str">
        <f t="shared" si="30"/>
        <v/>
      </c>
      <c r="L268" s="94"/>
    </row>
    <row r="269" spans="1:18" ht="22.5" customHeight="1" x14ac:dyDescent="0.2">
      <c r="A269" s="263" t="s">
        <v>107</v>
      </c>
      <c r="B269" s="59" t="s">
        <v>50</v>
      </c>
      <c r="C269" s="98" t="s">
        <v>51</v>
      </c>
      <c r="D269" s="99" t="s">
        <v>3</v>
      </c>
      <c r="E269" s="59" t="s">
        <v>52</v>
      </c>
      <c r="F269" s="100" t="s">
        <v>0</v>
      </c>
      <c r="G269" s="100" t="s">
        <v>53</v>
      </c>
      <c r="H269" s="101" t="s">
        <v>4</v>
      </c>
      <c r="I269" s="102" t="s">
        <v>7</v>
      </c>
      <c r="J269" s="102" t="s">
        <v>54</v>
      </c>
      <c r="K269" s="103" t="s">
        <v>5</v>
      </c>
      <c r="L269" s="94"/>
      <c r="M269" s="200" t="s">
        <v>195</v>
      </c>
      <c r="R269" s="92" t="s">
        <v>152</v>
      </c>
    </row>
    <row r="270" spans="1:18" ht="11.4" thickBot="1" x14ac:dyDescent="0.25">
      <c r="A270" s="264"/>
      <c r="B270" s="129"/>
      <c r="C270" s="130"/>
      <c r="D270" s="131"/>
      <c r="E270" s="132" t="s">
        <v>58</v>
      </c>
      <c r="F270" s="130"/>
      <c r="G270" s="130"/>
      <c r="H270" s="133"/>
      <c r="I270" s="134"/>
      <c r="J270" s="134"/>
      <c r="K270" s="135" t="str">
        <f>IF(H270="","",ROUNDDOWN((20190401-(YEAR(H270)*10000+MONTH(H270)*100+DAY(H270)))/10000,0))</f>
        <v/>
      </c>
      <c r="L270" s="94"/>
      <c r="M270" s="201">
        <f>IF(B270="",0,VLOOKUP(B270,$R$22:$U$27,R270,FALSE))</f>
        <v>0</v>
      </c>
      <c r="R270" s="92">
        <f>IF(D270="",2,VLOOKUP(D270,$W$29:$X$31,2,FALSE))</f>
        <v>2</v>
      </c>
    </row>
    <row r="271" spans="1:18" x14ac:dyDescent="0.2">
      <c r="A271" s="264"/>
      <c r="B271" s="111"/>
      <c r="C271" s="112"/>
      <c r="D271" s="113"/>
      <c r="E271" s="136" t="s">
        <v>62</v>
      </c>
      <c r="F271" s="137"/>
      <c r="G271" s="137"/>
      <c r="H271" s="138"/>
      <c r="I271" s="139"/>
      <c r="J271" s="139"/>
      <c r="K271" s="135" t="str">
        <f t="shared" ref="K271:K276" si="31">IF(H271="","",ROUNDDOWN((20190401-(YEAR(H271)*10000+MONTH(H271)*100+DAY(H271)))/10000,0))</f>
        <v/>
      </c>
      <c r="L271" s="94"/>
    </row>
    <row r="272" spans="1:18" ht="12" customHeight="1" x14ac:dyDescent="0.2">
      <c r="A272" s="264"/>
      <c r="B272" s="164"/>
      <c r="C272" s="118"/>
      <c r="D272" s="165"/>
      <c r="E272" s="132" t="s">
        <v>65</v>
      </c>
      <c r="F272" s="130"/>
      <c r="G272" s="137"/>
      <c r="H272" s="140"/>
      <c r="I272" s="141"/>
      <c r="J272" s="141"/>
      <c r="K272" s="135" t="str">
        <f t="shared" si="31"/>
        <v/>
      </c>
      <c r="L272" s="94"/>
    </row>
    <row r="273" spans="1:18" x14ac:dyDescent="0.2">
      <c r="A273" s="264"/>
      <c r="B273" s="166"/>
      <c r="C273" s="158"/>
      <c r="D273" s="167"/>
      <c r="E273" s="132" t="s">
        <v>69</v>
      </c>
      <c r="F273" s="130"/>
      <c r="G273" s="137"/>
      <c r="H273" s="140"/>
      <c r="I273" s="141"/>
      <c r="J273" s="141"/>
      <c r="K273" s="135" t="str">
        <f t="shared" si="31"/>
        <v/>
      </c>
      <c r="L273" s="94"/>
    </row>
    <row r="274" spans="1:18" x14ac:dyDescent="0.2">
      <c r="A274" s="264"/>
      <c r="B274" s="168"/>
      <c r="C274" s="159"/>
      <c r="D274" s="113"/>
      <c r="E274" s="132" t="s">
        <v>71</v>
      </c>
      <c r="F274" s="130"/>
      <c r="G274" s="137"/>
      <c r="H274" s="140"/>
      <c r="I274" s="141"/>
      <c r="J274" s="141"/>
      <c r="K274" s="135" t="str">
        <f t="shared" si="31"/>
        <v/>
      </c>
      <c r="L274" s="94"/>
    </row>
    <row r="275" spans="1:18" x14ac:dyDescent="0.2">
      <c r="A275" s="264"/>
      <c r="B275" s="111"/>
      <c r="C275" s="112"/>
      <c r="D275" s="113"/>
      <c r="E275" s="132" t="s">
        <v>73</v>
      </c>
      <c r="F275" s="130"/>
      <c r="G275" s="137"/>
      <c r="H275" s="140"/>
      <c r="I275" s="141"/>
      <c r="J275" s="141"/>
      <c r="K275" s="135" t="str">
        <f t="shared" si="31"/>
        <v/>
      </c>
      <c r="L275" s="94"/>
    </row>
    <row r="276" spans="1:18" ht="11.4" thickBot="1" x14ac:dyDescent="0.25">
      <c r="A276" s="264"/>
      <c r="B276" s="121"/>
      <c r="C276" s="122"/>
      <c r="D276" s="123"/>
      <c r="E276" s="142" t="s">
        <v>75</v>
      </c>
      <c r="F276" s="143"/>
      <c r="G276" s="144"/>
      <c r="H276" s="145"/>
      <c r="I276" s="146"/>
      <c r="J276" s="146"/>
      <c r="K276" s="135" t="str">
        <f t="shared" si="31"/>
        <v/>
      </c>
      <c r="L276" s="94"/>
    </row>
    <row r="277" spans="1:18" ht="22.5" customHeight="1" x14ac:dyDescent="0.2">
      <c r="A277" s="263" t="s">
        <v>108</v>
      </c>
      <c r="B277" s="59" t="s">
        <v>50</v>
      </c>
      <c r="C277" s="98" t="s">
        <v>51</v>
      </c>
      <c r="D277" s="99" t="s">
        <v>3</v>
      </c>
      <c r="E277" s="59" t="s">
        <v>52</v>
      </c>
      <c r="F277" s="100" t="s">
        <v>0</v>
      </c>
      <c r="G277" s="100" t="s">
        <v>53</v>
      </c>
      <c r="H277" s="101" t="s">
        <v>4</v>
      </c>
      <c r="I277" s="102" t="s">
        <v>7</v>
      </c>
      <c r="J277" s="102" t="s">
        <v>54</v>
      </c>
      <c r="K277" s="103" t="s">
        <v>5</v>
      </c>
      <c r="L277" s="94"/>
      <c r="M277" s="200" t="s">
        <v>195</v>
      </c>
      <c r="R277" s="92" t="s">
        <v>152</v>
      </c>
    </row>
    <row r="278" spans="1:18" ht="11.4" thickBot="1" x14ac:dyDescent="0.25">
      <c r="A278" s="264"/>
      <c r="B278" s="129"/>
      <c r="C278" s="130"/>
      <c r="D278" s="131"/>
      <c r="E278" s="132" t="s">
        <v>58</v>
      </c>
      <c r="F278" s="130"/>
      <c r="G278" s="130"/>
      <c r="H278" s="133"/>
      <c r="I278" s="134"/>
      <c r="J278" s="134"/>
      <c r="K278" s="135" t="str">
        <f>IF(H278="","",ROUNDDOWN((20190401-(YEAR(H278)*10000+MONTH(H278)*100+DAY(H278)))/10000,0))</f>
        <v/>
      </c>
      <c r="L278" s="94"/>
      <c r="M278" s="201">
        <f>IF(B278="",0,VLOOKUP(B278,$R$22:$U$27,R278,FALSE))</f>
        <v>0</v>
      </c>
      <c r="R278" s="92">
        <f>IF(D278="",2,VLOOKUP(D278,$W$29:$X$31,2,FALSE))</f>
        <v>2</v>
      </c>
    </row>
    <row r="279" spans="1:18" x14ac:dyDescent="0.2">
      <c r="A279" s="264"/>
      <c r="B279" s="111"/>
      <c r="C279" s="112"/>
      <c r="D279" s="113"/>
      <c r="E279" s="136" t="s">
        <v>62</v>
      </c>
      <c r="F279" s="137"/>
      <c r="G279" s="137"/>
      <c r="H279" s="138"/>
      <c r="I279" s="139"/>
      <c r="J279" s="139"/>
      <c r="K279" s="135" t="str">
        <f t="shared" ref="K279:K284" si="32">IF(H279="","",ROUNDDOWN((20190401-(YEAR(H279)*10000+MONTH(H279)*100+DAY(H279)))/10000,0))</f>
        <v/>
      </c>
      <c r="L279" s="94"/>
    </row>
    <row r="280" spans="1:18" ht="12" customHeight="1" x14ac:dyDescent="0.2">
      <c r="A280" s="264"/>
      <c r="B280" s="164"/>
      <c r="C280" s="118"/>
      <c r="D280" s="165"/>
      <c r="E280" s="132" t="s">
        <v>65</v>
      </c>
      <c r="F280" s="130"/>
      <c r="G280" s="137"/>
      <c r="H280" s="140"/>
      <c r="I280" s="141"/>
      <c r="J280" s="141"/>
      <c r="K280" s="135" t="str">
        <f t="shared" si="32"/>
        <v/>
      </c>
      <c r="L280" s="94"/>
    </row>
    <row r="281" spans="1:18" x14ac:dyDescent="0.2">
      <c r="A281" s="264"/>
      <c r="B281" s="166"/>
      <c r="C281" s="158"/>
      <c r="D281" s="167"/>
      <c r="E281" s="132" t="s">
        <v>69</v>
      </c>
      <c r="F281" s="130"/>
      <c r="G281" s="137"/>
      <c r="H281" s="140"/>
      <c r="I281" s="141"/>
      <c r="J281" s="141"/>
      <c r="K281" s="135" t="str">
        <f t="shared" si="32"/>
        <v/>
      </c>
      <c r="L281" s="94"/>
    </row>
    <row r="282" spans="1:18" x14ac:dyDescent="0.2">
      <c r="A282" s="264"/>
      <c r="B282" s="168"/>
      <c r="C282" s="159"/>
      <c r="D282" s="113"/>
      <c r="E282" s="132" t="s">
        <v>71</v>
      </c>
      <c r="F282" s="130"/>
      <c r="G282" s="137"/>
      <c r="H282" s="140"/>
      <c r="I282" s="141"/>
      <c r="J282" s="141"/>
      <c r="K282" s="135" t="str">
        <f t="shared" si="32"/>
        <v/>
      </c>
      <c r="L282" s="94"/>
    </row>
    <row r="283" spans="1:18" x14ac:dyDescent="0.2">
      <c r="A283" s="264"/>
      <c r="B283" s="111"/>
      <c r="C283" s="112"/>
      <c r="D283" s="113"/>
      <c r="E283" s="132" t="s">
        <v>73</v>
      </c>
      <c r="F283" s="130"/>
      <c r="G283" s="137"/>
      <c r="H283" s="140"/>
      <c r="I283" s="141"/>
      <c r="J283" s="141"/>
      <c r="K283" s="135" t="str">
        <f t="shared" si="32"/>
        <v/>
      </c>
      <c r="L283" s="94"/>
    </row>
    <row r="284" spans="1:18" ht="11.4" thickBot="1" x14ac:dyDescent="0.25">
      <c r="A284" s="264"/>
      <c r="B284" s="121"/>
      <c r="C284" s="122"/>
      <c r="D284" s="123"/>
      <c r="E284" s="142" t="s">
        <v>75</v>
      </c>
      <c r="F284" s="143"/>
      <c r="G284" s="144"/>
      <c r="H284" s="145"/>
      <c r="I284" s="146"/>
      <c r="J284" s="146"/>
      <c r="K284" s="135" t="str">
        <f t="shared" si="32"/>
        <v/>
      </c>
      <c r="L284" s="94"/>
    </row>
    <row r="285" spans="1:18" ht="22.5" customHeight="1" x14ac:dyDescent="0.2">
      <c r="A285" s="263" t="s">
        <v>109</v>
      </c>
      <c r="B285" s="59" t="s">
        <v>50</v>
      </c>
      <c r="C285" s="98" t="s">
        <v>51</v>
      </c>
      <c r="D285" s="99" t="s">
        <v>3</v>
      </c>
      <c r="E285" s="59" t="s">
        <v>52</v>
      </c>
      <c r="F285" s="100" t="s">
        <v>0</v>
      </c>
      <c r="G285" s="100" t="s">
        <v>53</v>
      </c>
      <c r="H285" s="101" t="s">
        <v>4</v>
      </c>
      <c r="I285" s="102" t="s">
        <v>7</v>
      </c>
      <c r="J285" s="102" t="s">
        <v>54</v>
      </c>
      <c r="K285" s="103" t="s">
        <v>5</v>
      </c>
      <c r="L285" s="94"/>
      <c r="M285" s="200" t="s">
        <v>195</v>
      </c>
      <c r="R285" s="92" t="s">
        <v>152</v>
      </c>
    </row>
    <row r="286" spans="1:18" ht="11.4" thickBot="1" x14ac:dyDescent="0.25">
      <c r="A286" s="264"/>
      <c r="B286" s="129"/>
      <c r="C286" s="130"/>
      <c r="D286" s="131"/>
      <c r="E286" s="132" t="s">
        <v>58</v>
      </c>
      <c r="F286" s="130"/>
      <c r="G286" s="130"/>
      <c r="H286" s="133"/>
      <c r="I286" s="134"/>
      <c r="J286" s="134"/>
      <c r="K286" s="135" t="str">
        <f>IF(H286="","",ROUNDDOWN((20190401-(YEAR(H286)*10000+MONTH(H286)*100+DAY(H286)))/10000,0))</f>
        <v/>
      </c>
      <c r="L286" s="94"/>
      <c r="M286" s="201">
        <f>IF(B286="",0,VLOOKUP(B286,$R$22:$U$27,R286,FALSE))</f>
        <v>0</v>
      </c>
      <c r="R286" s="92">
        <f>IF(D286="",2,VLOOKUP(D286,$W$29:$X$31,2,FALSE))</f>
        <v>2</v>
      </c>
    </row>
    <row r="287" spans="1:18" x14ac:dyDescent="0.2">
      <c r="A287" s="264"/>
      <c r="B287" s="111"/>
      <c r="C287" s="112"/>
      <c r="D287" s="113"/>
      <c r="E287" s="136" t="s">
        <v>62</v>
      </c>
      <c r="F287" s="137"/>
      <c r="G287" s="137"/>
      <c r="H287" s="138"/>
      <c r="I287" s="139"/>
      <c r="J287" s="139"/>
      <c r="K287" s="135" t="str">
        <f t="shared" ref="K287:K292" si="33">IF(H287="","",ROUNDDOWN((20190401-(YEAR(H287)*10000+MONTH(H287)*100+DAY(H287)))/10000,0))</f>
        <v/>
      </c>
      <c r="L287" s="94"/>
    </row>
    <row r="288" spans="1:18" ht="12" customHeight="1" x14ac:dyDescent="0.2">
      <c r="A288" s="264"/>
      <c r="B288" s="164"/>
      <c r="C288" s="118"/>
      <c r="D288" s="165"/>
      <c r="E288" s="132" t="s">
        <v>65</v>
      </c>
      <c r="F288" s="130"/>
      <c r="G288" s="137"/>
      <c r="H288" s="140"/>
      <c r="I288" s="141"/>
      <c r="J288" s="141"/>
      <c r="K288" s="135" t="str">
        <f t="shared" si="33"/>
        <v/>
      </c>
      <c r="L288" s="94"/>
    </row>
    <row r="289" spans="1:18" x14ac:dyDescent="0.2">
      <c r="A289" s="264"/>
      <c r="B289" s="166"/>
      <c r="C289" s="158"/>
      <c r="D289" s="167"/>
      <c r="E289" s="132" t="s">
        <v>69</v>
      </c>
      <c r="F289" s="130"/>
      <c r="G289" s="137"/>
      <c r="H289" s="140"/>
      <c r="I289" s="141"/>
      <c r="J289" s="141"/>
      <c r="K289" s="135" t="str">
        <f t="shared" si="33"/>
        <v/>
      </c>
      <c r="L289" s="94"/>
    </row>
    <row r="290" spans="1:18" x14ac:dyDescent="0.2">
      <c r="A290" s="264"/>
      <c r="B290" s="168"/>
      <c r="C290" s="159"/>
      <c r="D290" s="113"/>
      <c r="E290" s="132" t="s">
        <v>71</v>
      </c>
      <c r="F290" s="130"/>
      <c r="G290" s="137"/>
      <c r="H290" s="140"/>
      <c r="I290" s="141"/>
      <c r="J290" s="141"/>
      <c r="K290" s="135" t="str">
        <f t="shared" si="33"/>
        <v/>
      </c>
      <c r="L290" s="94"/>
    </row>
    <row r="291" spans="1:18" x14ac:dyDescent="0.2">
      <c r="A291" s="264"/>
      <c r="B291" s="111"/>
      <c r="C291" s="112"/>
      <c r="D291" s="113"/>
      <c r="E291" s="132" t="s">
        <v>73</v>
      </c>
      <c r="F291" s="130"/>
      <c r="G291" s="137"/>
      <c r="H291" s="140"/>
      <c r="I291" s="141"/>
      <c r="J291" s="141"/>
      <c r="K291" s="135" t="str">
        <f t="shared" si="33"/>
        <v/>
      </c>
      <c r="L291" s="94"/>
    </row>
    <row r="292" spans="1:18" ht="11.4" thickBot="1" x14ac:dyDescent="0.25">
      <c r="A292" s="264"/>
      <c r="B292" s="121"/>
      <c r="C292" s="122"/>
      <c r="D292" s="123"/>
      <c r="E292" s="142" t="s">
        <v>75</v>
      </c>
      <c r="F292" s="143"/>
      <c r="G292" s="144"/>
      <c r="H292" s="145"/>
      <c r="I292" s="146"/>
      <c r="J292" s="146"/>
      <c r="K292" s="135" t="str">
        <f t="shared" si="33"/>
        <v/>
      </c>
      <c r="L292" s="94"/>
    </row>
    <row r="293" spans="1:18" ht="22.5" customHeight="1" x14ac:dyDescent="0.2">
      <c r="A293" s="263" t="s">
        <v>110</v>
      </c>
      <c r="B293" s="59" t="s">
        <v>50</v>
      </c>
      <c r="C293" s="98" t="s">
        <v>51</v>
      </c>
      <c r="D293" s="99" t="s">
        <v>3</v>
      </c>
      <c r="E293" s="59" t="s">
        <v>52</v>
      </c>
      <c r="F293" s="100" t="s">
        <v>0</v>
      </c>
      <c r="G293" s="100" t="s">
        <v>53</v>
      </c>
      <c r="H293" s="101" t="s">
        <v>4</v>
      </c>
      <c r="I293" s="102" t="s">
        <v>7</v>
      </c>
      <c r="J293" s="102" t="s">
        <v>54</v>
      </c>
      <c r="K293" s="103" t="s">
        <v>5</v>
      </c>
      <c r="L293" s="94"/>
      <c r="M293" s="200" t="s">
        <v>195</v>
      </c>
      <c r="R293" s="92" t="s">
        <v>152</v>
      </c>
    </row>
    <row r="294" spans="1:18" ht="11.4" thickBot="1" x14ac:dyDescent="0.25">
      <c r="A294" s="264"/>
      <c r="B294" s="129"/>
      <c r="C294" s="130"/>
      <c r="D294" s="131"/>
      <c r="E294" s="132" t="s">
        <v>58</v>
      </c>
      <c r="F294" s="130"/>
      <c r="G294" s="130"/>
      <c r="H294" s="133"/>
      <c r="I294" s="134"/>
      <c r="J294" s="134"/>
      <c r="K294" s="135" t="str">
        <f>IF(H294="","",ROUNDDOWN((20190401-(YEAR(H294)*10000+MONTH(H294)*100+DAY(H294)))/10000,0))</f>
        <v/>
      </c>
      <c r="L294" s="94"/>
      <c r="M294" s="201">
        <f>IF(B294="",0,VLOOKUP(B294,$R$22:$U$27,R294,FALSE))</f>
        <v>0</v>
      </c>
      <c r="R294" s="92">
        <f>IF(D294="",2,VLOOKUP(D294,$W$29:$X$31,2,FALSE))</f>
        <v>2</v>
      </c>
    </row>
    <row r="295" spans="1:18" x14ac:dyDescent="0.2">
      <c r="A295" s="264"/>
      <c r="B295" s="111"/>
      <c r="C295" s="112"/>
      <c r="D295" s="113"/>
      <c r="E295" s="136" t="s">
        <v>62</v>
      </c>
      <c r="F295" s="137"/>
      <c r="G295" s="137"/>
      <c r="H295" s="138"/>
      <c r="I295" s="139"/>
      <c r="J295" s="139"/>
      <c r="K295" s="135" t="str">
        <f t="shared" ref="K295:K300" si="34">IF(H295="","",ROUNDDOWN((20190401-(YEAR(H295)*10000+MONTH(H295)*100+DAY(H295)))/10000,0))</f>
        <v/>
      </c>
      <c r="L295" s="94"/>
    </row>
    <row r="296" spans="1:18" ht="12" customHeight="1" x14ac:dyDescent="0.2">
      <c r="A296" s="264"/>
      <c r="B296" s="164"/>
      <c r="C296" s="118"/>
      <c r="D296" s="165"/>
      <c r="E296" s="132" t="s">
        <v>65</v>
      </c>
      <c r="F296" s="130"/>
      <c r="G296" s="137"/>
      <c r="H296" s="140"/>
      <c r="I296" s="141"/>
      <c r="J296" s="141"/>
      <c r="K296" s="135" t="str">
        <f t="shared" si="34"/>
        <v/>
      </c>
      <c r="L296" s="94"/>
    </row>
    <row r="297" spans="1:18" x14ac:dyDescent="0.2">
      <c r="A297" s="264"/>
      <c r="B297" s="166"/>
      <c r="C297" s="158"/>
      <c r="D297" s="167"/>
      <c r="E297" s="132" t="s">
        <v>69</v>
      </c>
      <c r="F297" s="130"/>
      <c r="G297" s="137"/>
      <c r="H297" s="140"/>
      <c r="I297" s="141"/>
      <c r="J297" s="141"/>
      <c r="K297" s="135" t="str">
        <f t="shared" si="34"/>
        <v/>
      </c>
      <c r="L297" s="94"/>
    </row>
    <row r="298" spans="1:18" x14ac:dyDescent="0.2">
      <c r="A298" s="264"/>
      <c r="B298" s="168"/>
      <c r="C298" s="159"/>
      <c r="D298" s="113"/>
      <c r="E298" s="132" t="s">
        <v>71</v>
      </c>
      <c r="F298" s="130"/>
      <c r="G298" s="137"/>
      <c r="H298" s="140"/>
      <c r="I298" s="141"/>
      <c r="J298" s="141"/>
      <c r="K298" s="135" t="str">
        <f t="shared" si="34"/>
        <v/>
      </c>
      <c r="L298" s="94"/>
    </row>
    <row r="299" spans="1:18" x14ac:dyDescent="0.2">
      <c r="A299" s="264"/>
      <c r="B299" s="111"/>
      <c r="C299" s="112"/>
      <c r="D299" s="113"/>
      <c r="E299" s="132" t="s">
        <v>73</v>
      </c>
      <c r="F299" s="130"/>
      <c r="G299" s="137"/>
      <c r="H299" s="140"/>
      <c r="I299" s="141"/>
      <c r="J299" s="141"/>
      <c r="K299" s="135" t="str">
        <f t="shared" si="34"/>
        <v/>
      </c>
      <c r="L299" s="94"/>
    </row>
    <row r="300" spans="1:18" ht="11.4" thickBot="1" x14ac:dyDescent="0.25">
      <c r="A300" s="264"/>
      <c r="B300" s="121"/>
      <c r="C300" s="122"/>
      <c r="D300" s="123"/>
      <c r="E300" s="142" t="s">
        <v>75</v>
      </c>
      <c r="F300" s="143"/>
      <c r="G300" s="144"/>
      <c r="H300" s="145"/>
      <c r="I300" s="146"/>
      <c r="J300" s="146"/>
      <c r="K300" s="135" t="str">
        <f t="shared" si="34"/>
        <v/>
      </c>
      <c r="L300" s="94"/>
    </row>
    <row r="301" spans="1:18" ht="22.5" customHeight="1" x14ac:dyDescent="0.2">
      <c r="A301" s="263" t="s">
        <v>111</v>
      </c>
      <c r="B301" s="59" t="s">
        <v>50</v>
      </c>
      <c r="C301" s="98" t="s">
        <v>51</v>
      </c>
      <c r="D301" s="99" t="s">
        <v>3</v>
      </c>
      <c r="E301" s="59" t="s">
        <v>52</v>
      </c>
      <c r="F301" s="100" t="s">
        <v>0</v>
      </c>
      <c r="G301" s="100" t="s">
        <v>53</v>
      </c>
      <c r="H301" s="101" t="s">
        <v>4</v>
      </c>
      <c r="I301" s="102" t="s">
        <v>7</v>
      </c>
      <c r="J301" s="102" t="s">
        <v>54</v>
      </c>
      <c r="K301" s="103" t="s">
        <v>5</v>
      </c>
      <c r="L301" s="94"/>
      <c r="M301" s="200" t="s">
        <v>195</v>
      </c>
      <c r="R301" s="92" t="s">
        <v>152</v>
      </c>
    </row>
    <row r="302" spans="1:18" ht="11.4" thickBot="1" x14ac:dyDescent="0.25">
      <c r="A302" s="264"/>
      <c r="B302" s="129"/>
      <c r="C302" s="130"/>
      <c r="D302" s="131"/>
      <c r="E302" s="132" t="s">
        <v>58</v>
      </c>
      <c r="F302" s="130"/>
      <c r="G302" s="130"/>
      <c r="H302" s="133"/>
      <c r="I302" s="134"/>
      <c r="J302" s="134"/>
      <c r="K302" s="135" t="str">
        <f>IF(H302="","",ROUNDDOWN((20190401-(YEAR(H302)*10000+MONTH(H302)*100+DAY(H302)))/10000,0))</f>
        <v/>
      </c>
      <c r="L302" s="94"/>
      <c r="M302" s="201">
        <f>IF(B302="",0,VLOOKUP(B302,$R$22:$U$27,R302,FALSE))</f>
        <v>0</v>
      </c>
      <c r="R302" s="92">
        <f>IF(D302="",2,VLOOKUP(D302,$W$29:$X$31,2,FALSE))</f>
        <v>2</v>
      </c>
    </row>
    <row r="303" spans="1:18" x14ac:dyDescent="0.2">
      <c r="A303" s="264"/>
      <c r="B303" s="111"/>
      <c r="C303" s="112"/>
      <c r="D303" s="113"/>
      <c r="E303" s="136" t="s">
        <v>62</v>
      </c>
      <c r="F303" s="137"/>
      <c r="G303" s="137"/>
      <c r="H303" s="138"/>
      <c r="I303" s="139"/>
      <c r="J303" s="139"/>
      <c r="K303" s="135" t="str">
        <f t="shared" ref="K303:K308" si="35">IF(H303="","",ROUNDDOWN((20190401-(YEAR(H303)*10000+MONTH(H303)*100+DAY(H303)))/10000,0))</f>
        <v/>
      </c>
      <c r="L303" s="94"/>
    </row>
    <row r="304" spans="1:18" ht="12" customHeight="1" x14ac:dyDescent="0.2">
      <c r="A304" s="264"/>
      <c r="B304" s="164"/>
      <c r="C304" s="118"/>
      <c r="D304" s="165"/>
      <c r="E304" s="132" t="s">
        <v>65</v>
      </c>
      <c r="F304" s="130"/>
      <c r="G304" s="137"/>
      <c r="H304" s="140"/>
      <c r="I304" s="141"/>
      <c r="J304" s="141"/>
      <c r="K304" s="135" t="str">
        <f t="shared" si="35"/>
        <v/>
      </c>
      <c r="L304" s="94"/>
    </row>
    <row r="305" spans="1:18" x14ac:dyDescent="0.2">
      <c r="A305" s="264"/>
      <c r="B305" s="166"/>
      <c r="C305" s="158"/>
      <c r="D305" s="167"/>
      <c r="E305" s="132" t="s">
        <v>69</v>
      </c>
      <c r="F305" s="130"/>
      <c r="G305" s="137"/>
      <c r="H305" s="140"/>
      <c r="I305" s="141"/>
      <c r="J305" s="141"/>
      <c r="K305" s="135" t="str">
        <f t="shared" si="35"/>
        <v/>
      </c>
      <c r="L305" s="94"/>
    </row>
    <row r="306" spans="1:18" x14ac:dyDescent="0.2">
      <c r="A306" s="264"/>
      <c r="B306" s="168"/>
      <c r="C306" s="159"/>
      <c r="D306" s="113"/>
      <c r="E306" s="132" t="s">
        <v>71</v>
      </c>
      <c r="F306" s="130"/>
      <c r="G306" s="137"/>
      <c r="H306" s="140"/>
      <c r="I306" s="141"/>
      <c r="J306" s="141"/>
      <c r="K306" s="135" t="str">
        <f t="shared" si="35"/>
        <v/>
      </c>
      <c r="L306" s="94"/>
    </row>
    <row r="307" spans="1:18" x14ac:dyDescent="0.2">
      <c r="A307" s="264"/>
      <c r="B307" s="111"/>
      <c r="C307" s="112"/>
      <c r="D307" s="113"/>
      <c r="E307" s="132" t="s">
        <v>73</v>
      </c>
      <c r="F307" s="130"/>
      <c r="G307" s="137"/>
      <c r="H307" s="140"/>
      <c r="I307" s="141"/>
      <c r="J307" s="141"/>
      <c r="K307" s="135" t="str">
        <f t="shared" si="35"/>
        <v/>
      </c>
      <c r="L307" s="94"/>
    </row>
    <row r="308" spans="1:18" ht="11.4" thickBot="1" x14ac:dyDescent="0.25">
      <c r="A308" s="264"/>
      <c r="B308" s="121"/>
      <c r="C308" s="122"/>
      <c r="D308" s="123"/>
      <c r="E308" s="142" t="s">
        <v>75</v>
      </c>
      <c r="F308" s="143"/>
      <c r="G308" s="144"/>
      <c r="H308" s="145"/>
      <c r="I308" s="146"/>
      <c r="J308" s="146"/>
      <c r="K308" s="135" t="str">
        <f t="shared" si="35"/>
        <v/>
      </c>
      <c r="L308" s="94"/>
    </row>
    <row r="309" spans="1:18" ht="22.5" customHeight="1" x14ac:dyDescent="0.2">
      <c r="A309" s="263" t="s">
        <v>112</v>
      </c>
      <c r="B309" s="59" t="s">
        <v>50</v>
      </c>
      <c r="C309" s="98" t="s">
        <v>51</v>
      </c>
      <c r="D309" s="99" t="s">
        <v>3</v>
      </c>
      <c r="E309" s="59" t="s">
        <v>52</v>
      </c>
      <c r="F309" s="100" t="s">
        <v>0</v>
      </c>
      <c r="G309" s="100" t="s">
        <v>53</v>
      </c>
      <c r="H309" s="101" t="s">
        <v>4</v>
      </c>
      <c r="I309" s="102" t="s">
        <v>7</v>
      </c>
      <c r="J309" s="102" t="s">
        <v>54</v>
      </c>
      <c r="K309" s="103" t="s">
        <v>5</v>
      </c>
      <c r="L309" s="94"/>
      <c r="M309" s="200" t="s">
        <v>195</v>
      </c>
      <c r="R309" s="92" t="s">
        <v>152</v>
      </c>
    </row>
    <row r="310" spans="1:18" ht="11.4" thickBot="1" x14ac:dyDescent="0.25">
      <c r="A310" s="264"/>
      <c r="B310" s="129"/>
      <c r="C310" s="130"/>
      <c r="D310" s="131"/>
      <c r="E310" s="132" t="s">
        <v>58</v>
      </c>
      <c r="F310" s="130"/>
      <c r="G310" s="130"/>
      <c r="H310" s="133"/>
      <c r="I310" s="134"/>
      <c r="J310" s="134"/>
      <c r="K310" s="135" t="str">
        <f>IF(H310="","",ROUNDDOWN((20190401-(YEAR(H310)*10000+MONTH(H310)*100+DAY(H310)))/10000,0))</f>
        <v/>
      </c>
      <c r="L310" s="94"/>
      <c r="M310" s="201">
        <f>IF(B310="",0,VLOOKUP(B310,$R$22:$U$27,R310,FALSE))</f>
        <v>0</v>
      </c>
      <c r="R310" s="92">
        <f>IF(D310="",2,VLOOKUP(D310,$W$29:$X$31,2,FALSE))</f>
        <v>2</v>
      </c>
    </row>
    <row r="311" spans="1:18" x14ac:dyDescent="0.2">
      <c r="A311" s="264"/>
      <c r="B311" s="111"/>
      <c r="C311" s="112"/>
      <c r="D311" s="113"/>
      <c r="E311" s="136" t="s">
        <v>62</v>
      </c>
      <c r="F311" s="137"/>
      <c r="G311" s="137"/>
      <c r="H311" s="138"/>
      <c r="I311" s="139"/>
      <c r="J311" s="139"/>
      <c r="K311" s="135" t="str">
        <f t="shared" ref="K311:K316" si="36">IF(H311="","",ROUNDDOWN((20190401-(YEAR(H311)*10000+MONTH(H311)*100+DAY(H311)))/10000,0))</f>
        <v/>
      </c>
      <c r="L311" s="94"/>
    </row>
    <row r="312" spans="1:18" ht="12" customHeight="1" x14ac:dyDescent="0.2">
      <c r="A312" s="264"/>
      <c r="B312" s="164"/>
      <c r="C312" s="118"/>
      <c r="D312" s="165"/>
      <c r="E312" s="132" t="s">
        <v>65</v>
      </c>
      <c r="F312" s="130"/>
      <c r="G312" s="137"/>
      <c r="H312" s="140"/>
      <c r="I312" s="141"/>
      <c r="J312" s="141"/>
      <c r="K312" s="135" t="str">
        <f t="shared" si="36"/>
        <v/>
      </c>
      <c r="L312" s="94"/>
    </row>
    <row r="313" spans="1:18" x14ac:dyDescent="0.2">
      <c r="A313" s="264"/>
      <c r="B313" s="166"/>
      <c r="C313" s="158"/>
      <c r="D313" s="167"/>
      <c r="E313" s="132" t="s">
        <v>69</v>
      </c>
      <c r="F313" s="130"/>
      <c r="G313" s="137"/>
      <c r="H313" s="140"/>
      <c r="I313" s="141"/>
      <c r="J313" s="141"/>
      <c r="K313" s="135" t="str">
        <f t="shared" si="36"/>
        <v/>
      </c>
      <c r="L313" s="94"/>
    </row>
    <row r="314" spans="1:18" x14ac:dyDescent="0.2">
      <c r="A314" s="264"/>
      <c r="B314" s="168"/>
      <c r="C314" s="159"/>
      <c r="D314" s="113"/>
      <c r="E314" s="132" t="s">
        <v>71</v>
      </c>
      <c r="F314" s="130"/>
      <c r="G314" s="137"/>
      <c r="H314" s="140"/>
      <c r="I314" s="141"/>
      <c r="J314" s="141"/>
      <c r="K314" s="135" t="str">
        <f t="shared" si="36"/>
        <v/>
      </c>
      <c r="L314" s="94"/>
    </row>
    <row r="315" spans="1:18" x14ac:dyDescent="0.2">
      <c r="A315" s="264"/>
      <c r="B315" s="111"/>
      <c r="C315" s="112"/>
      <c r="D315" s="113"/>
      <c r="E315" s="132" t="s">
        <v>73</v>
      </c>
      <c r="F315" s="130"/>
      <c r="G315" s="137"/>
      <c r="H315" s="140"/>
      <c r="I315" s="141"/>
      <c r="J315" s="141"/>
      <c r="K315" s="135" t="str">
        <f t="shared" si="36"/>
        <v/>
      </c>
      <c r="L315" s="94"/>
    </row>
    <row r="316" spans="1:18" ht="11.4" thickBot="1" x14ac:dyDescent="0.25">
      <c r="A316" s="264"/>
      <c r="B316" s="121"/>
      <c r="C316" s="122"/>
      <c r="D316" s="123"/>
      <c r="E316" s="142" t="s">
        <v>75</v>
      </c>
      <c r="F316" s="143"/>
      <c r="G316" s="144"/>
      <c r="H316" s="145"/>
      <c r="I316" s="146"/>
      <c r="J316" s="146"/>
      <c r="K316" s="135" t="str">
        <f t="shared" si="36"/>
        <v/>
      </c>
      <c r="L316" s="94"/>
    </row>
    <row r="317" spans="1:18" ht="22.5" customHeight="1" x14ac:dyDescent="0.2">
      <c r="A317" s="263" t="s">
        <v>113</v>
      </c>
      <c r="B317" s="59" t="s">
        <v>50</v>
      </c>
      <c r="C317" s="98" t="s">
        <v>51</v>
      </c>
      <c r="D317" s="99" t="s">
        <v>3</v>
      </c>
      <c r="E317" s="59" t="s">
        <v>52</v>
      </c>
      <c r="F317" s="100" t="s">
        <v>0</v>
      </c>
      <c r="G317" s="100" t="s">
        <v>53</v>
      </c>
      <c r="H317" s="101" t="s">
        <v>4</v>
      </c>
      <c r="I317" s="102" t="s">
        <v>7</v>
      </c>
      <c r="J317" s="102" t="s">
        <v>54</v>
      </c>
      <c r="K317" s="103" t="s">
        <v>5</v>
      </c>
      <c r="L317" s="94"/>
      <c r="M317" s="200" t="s">
        <v>195</v>
      </c>
      <c r="R317" s="92" t="s">
        <v>152</v>
      </c>
    </row>
    <row r="318" spans="1:18" ht="11.4" thickBot="1" x14ac:dyDescent="0.25">
      <c r="A318" s="264"/>
      <c r="B318" s="129"/>
      <c r="C318" s="130"/>
      <c r="D318" s="131"/>
      <c r="E318" s="132" t="s">
        <v>58</v>
      </c>
      <c r="F318" s="130"/>
      <c r="G318" s="130"/>
      <c r="H318" s="133"/>
      <c r="I318" s="134"/>
      <c r="J318" s="134"/>
      <c r="K318" s="135" t="str">
        <f>IF(H318="","",ROUNDDOWN((20190401-(YEAR(H318)*10000+MONTH(H318)*100+DAY(H318)))/10000,0))</f>
        <v/>
      </c>
      <c r="L318" s="94"/>
      <c r="M318" s="201">
        <f>IF(B318="",0,VLOOKUP(B318,$R$22:$U$27,R318,FALSE))</f>
        <v>0</v>
      </c>
      <c r="R318" s="92">
        <f>IF(D318="",2,VLOOKUP(D318,$W$29:$X$31,2,FALSE))</f>
        <v>2</v>
      </c>
    </row>
    <row r="319" spans="1:18" x14ac:dyDescent="0.2">
      <c r="A319" s="264"/>
      <c r="B319" s="111"/>
      <c r="C319" s="112"/>
      <c r="D319" s="113"/>
      <c r="E319" s="136" t="s">
        <v>62</v>
      </c>
      <c r="F319" s="137"/>
      <c r="G319" s="137"/>
      <c r="H319" s="138"/>
      <c r="I319" s="139"/>
      <c r="J319" s="139"/>
      <c r="K319" s="135" t="str">
        <f t="shared" ref="K319:K324" si="37">IF(H319="","",ROUNDDOWN((20190401-(YEAR(H319)*10000+MONTH(H319)*100+DAY(H319)))/10000,0))</f>
        <v/>
      </c>
      <c r="L319" s="94"/>
    </row>
    <row r="320" spans="1:18" ht="12" customHeight="1" x14ac:dyDescent="0.2">
      <c r="A320" s="264"/>
      <c r="B320" s="164"/>
      <c r="C320" s="118"/>
      <c r="D320" s="165"/>
      <c r="E320" s="132" t="s">
        <v>65</v>
      </c>
      <c r="F320" s="130"/>
      <c r="G320" s="137"/>
      <c r="H320" s="140"/>
      <c r="I320" s="141"/>
      <c r="J320" s="141"/>
      <c r="K320" s="135" t="str">
        <f t="shared" si="37"/>
        <v/>
      </c>
      <c r="L320" s="94"/>
    </row>
    <row r="321" spans="1:18" x14ac:dyDescent="0.2">
      <c r="A321" s="264"/>
      <c r="B321" s="166"/>
      <c r="C321" s="158"/>
      <c r="D321" s="167"/>
      <c r="E321" s="132" t="s">
        <v>69</v>
      </c>
      <c r="F321" s="130"/>
      <c r="G321" s="137"/>
      <c r="H321" s="140"/>
      <c r="I321" s="141"/>
      <c r="J321" s="141"/>
      <c r="K321" s="135" t="str">
        <f t="shared" si="37"/>
        <v/>
      </c>
      <c r="L321" s="94"/>
    </row>
    <row r="322" spans="1:18" x14ac:dyDescent="0.2">
      <c r="A322" s="264"/>
      <c r="B322" s="168"/>
      <c r="C322" s="159"/>
      <c r="D322" s="113"/>
      <c r="E322" s="132" t="s">
        <v>71</v>
      </c>
      <c r="F322" s="130"/>
      <c r="G322" s="137"/>
      <c r="H322" s="140"/>
      <c r="I322" s="141"/>
      <c r="J322" s="141"/>
      <c r="K322" s="135" t="str">
        <f t="shared" si="37"/>
        <v/>
      </c>
      <c r="L322" s="94"/>
    </row>
    <row r="323" spans="1:18" x14ac:dyDescent="0.2">
      <c r="A323" s="264"/>
      <c r="B323" s="111"/>
      <c r="C323" s="112"/>
      <c r="D323" s="113"/>
      <c r="E323" s="132" t="s">
        <v>73</v>
      </c>
      <c r="F323" s="130"/>
      <c r="G323" s="137"/>
      <c r="H323" s="140"/>
      <c r="I323" s="141"/>
      <c r="J323" s="141"/>
      <c r="K323" s="135" t="str">
        <f t="shared" si="37"/>
        <v/>
      </c>
      <c r="L323" s="94"/>
    </row>
    <row r="324" spans="1:18" ht="11.4" thickBot="1" x14ac:dyDescent="0.25">
      <c r="A324" s="264"/>
      <c r="B324" s="121"/>
      <c r="C324" s="122"/>
      <c r="D324" s="123"/>
      <c r="E324" s="142" t="s">
        <v>75</v>
      </c>
      <c r="F324" s="143"/>
      <c r="G324" s="144"/>
      <c r="H324" s="145"/>
      <c r="I324" s="146"/>
      <c r="J324" s="146"/>
      <c r="K324" s="135" t="str">
        <f t="shared" si="37"/>
        <v/>
      </c>
      <c r="L324" s="94"/>
    </row>
    <row r="325" spans="1:18" ht="22.5" customHeight="1" x14ac:dyDescent="0.2">
      <c r="A325" s="263" t="s">
        <v>114</v>
      </c>
      <c r="B325" s="59" t="s">
        <v>50</v>
      </c>
      <c r="C325" s="98" t="s">
        <v>51</v>
      </c>
      <c r="D325" s="99" t="s">
        <v>3</v>
      </c>
      <c r="E325" s="59" t="s">
        <v>52</v>
      </c>
      <c r="F325" s="100" t="s">
        <v>0</v>
      </c>
      <c r="G325" s="100" t="s">
        <v>53</v>
      </c>
      <c r="H325" s="101" t="s">
        <v>4</v>
      </c>
      <c r="I325" s="102" t="s">
        <v>7</v>
      </c>
      <c r="J325" s="102" t="s">
        <v>54</v>
      </c>
      <c r="K325" s="103" t="s">
        <v>5</v>
      </c>
      <c r="L325" s="94"/>
      <c r="M325" s="200" t="s">
        <v>195</v>
      </c>
      <c r="R325" s="92" t="s">
        <v>152</v>
      </c>
    </row>
    <row r="326" spans="1:18" ht="11.4" thickBot="1" x14ac:dyDescent="0.25">
      <c r="A326" s="264"/>
      <c r="B326" s="129"/>
      <c r="C326" s="130"/>
      <c r="D326" s="131"/>
      <c r="E326" s="132" t="s">
        <v>58</v>
      </c>
      <c r="F326" s="130"/>
      <c r="G326" s="130"/>
      <c r="H326" s="133"/>
      <c r="I326" s="134"/>
      <c r="J326" s="134"/>
      <c r="K326" s="135" t="str">
        <f>IF(H326="","",ROUNDDOWN((20190401-(YEAR(H326)*10000+MONTH(H326)*100+DAY(H326)))/10000,0))</f>
        <v/>
      </c>
      <c r="L326" s="94"/>
      <c r="M326" s="201">
        <f>IF(B326="",0,VLOOKUP(B326,$R$22:$U$27,R326,FALSE))</f>
        <v>0</v>
      </c>
      <c r="R326" s="92">
        <f>IF(D326="",2,VLOOKUP(D326,$W$29:$X$31,2,FALSE))</f>
        <v>2</v>
      </c>
    </row>
    <row r="327" spans="1:18" x14ac:dyDescent="0.2">
      <c r="A327" s="264"/>
      <c r="B327" s="111"/>
      <c r="C327" s="112"/>
      <c r="D327" s="113"/>
      <c r="E327" s="136" t="s">
        <v>62</v>
      </c>
      <c r="F327" s="137"/>
      <c r="G327" s="137"/>
      <c r="H327" s="138"/>
      <c r="I327" s="139"/>
      <c r="J327" s="139"/>
      <c r="K327" s="135" t="str">
        <f t="shared" ref="K327:K332" si="38">IF(H327="","",ROUNDDOWN((20190401-(YEAR(H327)*10000+MONTH(H327)*100+DAY(H327)))/10000,0))</f>
        <v/>
      </c>
      <c r="L327" s="94"/>
    </row>
    <row r="328" spans="1:18" ht="12" customHeight="1" x14ac:dyDescent="0.2">
      <c r="A328" s="264"/>
      <c r="B328" s="164"/>
      <c r="C328" s="118"/>
      <c r="D328" s="165"/>
      <c r="E328" s="132" t="s">
        <v>65</v>
      </c>
      <c r="F328" s="130"/>
      <c r="G328" s="137"/>
      <c r="H328" s="140"/>
      <c r="I328" s="141"/>
      <c r="J328" s="141"/>
      <c r="K328" s="135" t="str">
        <f t="shared" si="38"/>
        <v/>
      </c>
      <c r="L328" s="94"/>
    </row>
    <row r="329" spans="1:18" x14ac:dyDescent="0.2">
      <c r="A329" s="264"/>
      <c r="B329" s="166"/>
      <c r="C329" s="158"/>
      <c r="D329" s="167"/>
      <c r="E329" s="132" t="s">
        <v>69</v>
      </c>
      <c r="F329" s="130"/>
      <c r="G329" s="137"/>
      <c r="H329" s="140"/>
      <c r="I329" s="141"/>
      <c r="J329" s="141"/>
      <c r="K329" s="135" t="str">
        <f t="shared" si="38"/>
        <v/>
      </c>
      <c r="L329" s="94"/>
    </row>
    <row r="330" spans="1:18" x14ac:dyDescent="0.2">
      <c r="A330" s="264"/>
      <c r="B330" s="168"/>
      <c r="C330" s="159"/>
      <c r="D330" s="113"/>
      <c r="E330" s="132" t="s">
        <v>71</v>
      </c>
      <c r="F330" s="130"/>
      <c r="G330" s="137"/>
      <c r="H330" s="140"/>
      <c r="I330" s="141"/>
      <c r="J330" s="141"/>
      <c r="K330" s="135" t="str">
        <f t="shared" si="38"/>
        <v/>
      </c>
      <c r="L330" s="94"/>
    </row>
    <row r="331" spans="1:18" x14ac:dyDescent="0.2">
      <c r="A331" s="264"/>
      <c r="B331" s="111"/>
      <c r="C331" s="112"/>
      <c r="D331" s="113"/>
      <c r="E331" s="132" t="s">
        <v>73</v>
      </c>
      <c r="F331" s="130"/>
      <c r="G331" s="137"/>
      <c r="H331" s="140"/>
      <c r="I331" s="141"/>
      <c r="J331" s="141"/>
      <c r="K331" s="135" t="str">
        <f t="shared" si="38"/>
        <v/>
      </c>
      <c r="L331" s="94"/>
    </row>
    <row r="332" spans="1:18" ht="11.4" thickBot="1" x14ac:dyDescent="0.25">
      <c r="A332" s="264"/>
      <c r="B332" s="121"/>
      <c r="C332" s="122"/>
      <c r="D332" s="123"/>
      <c r="E332" s="142" t="s">
        <v>75</v>
      </c>
      <c r="F332" s="143"/>
      <c r="G332" s="144"/>
      <c r="H332" s="145"/>
      <c r="I332" s="146"/>
      <c r="J332" s="146"/>
      <c r="K332" s="135" t="str">
        <f t="shared" si="38"/>
        <v/>
      </c>
      <c r="L332" s="94"/>
    </row>
    <row r="333" spans="1:18" ht="22.5" customHeight="1" x14ac:dyDescent="0.2">
      <c r="A333" s="263" t="s">
        <v>115</v>
      </c>
      <c r="B333" s="59" t="s">
        <v>50</v>
      </c>
      <c r="C333" s="98" t="s">
        <v>51</v>
      </c>
      <c r="D333" s="99" t="s">
        <v>3</v>
      </c>
      <c r="E333" s="59" t="s">
        <v>52</v>
      </c>
      <c r="F333" s="100" t="s">
        <v>0</v>
      </c>
      <c r="G333" s="100" t="s">
        <v>53</v>
      </c>
      <c r="H333" s="101" t="s">
        <v>4</v>
      </c>
      <c r="I333" s="102" t="s">
        <v>7</v>
      </c>
      <c r="J333" s="102" t="s">
        <v>54</v>
      </c>
      <c r="K333" s="103" t="s">
        <v>5</v>
      </c>
      <c r="L333" s="94"/>
      <c r="M333" s="200" t="s">
        <v>195</v>
      </c>
      <c r="R333" s="92" t="s">
        <v>152</v>
      </c>
    </row>
    <row r="334" spans="1:18" ht="11.4" thickBot="1" x14ac:dyDescent="0.25">
      <c r="A334" s="264"/>
      <c r="B334" s="129"/>
      <c r="C334" s="130"/>
      <c r="D334" s="131"/>
      <c r="E334" s="132" t="s">
        <v>58</v>
      </c>
      <c r="F334" s="130"/>
      <c r="G334" s="130"/>
      <c r="H334" s="133"/>
      <c r="I334" s="134"/>
      <c r="J334" s="134"/>
      <c r="K334" s="135" t="str">
        <f>IF(H334="","",ROUNDDOWN((20190401-(YEAR(H334)*10000+MONTH(H334)*100+DAY(H334)))/10000,0))</f>
        <v/>
      </c>
      <c r="L334" s="94"/>
      <c r="M334" s="201">
        <f>IF(B334="",0,VLOOKUP(B334,$R$22:$U$27,R334,FALSE))</f>
        <v>0</v>
      </c>
      <c r="R334" s="92">
        <f>IF(D334="",2,VLOOKUP(D334,$W$29:$X$31,2,FALSE))</f>
        <v>2</v>
      </c>
    </row>
    <row r="335" spans="1:18" x14ac:dyDescent="0.2">
      <c r="A335" s="264"/>
      <c r="B335" s="111"/>
      <c r="C335" s="112"/>
      <c r="D335" s="113"/>
      <c r="E335" s="136" t="s">
        <v>62</v>
      </c>
      <c r="F335" s="137"/>
      <c r="G335" s="137"/>
      <c r="H335" s="138"/>
      <c r="I335" s="139"/>
      <c r="J335" s="139"/>
      <c r="K335" s="135" t="str">
        <f t="shared" ref="K335:K340" si="39">IF(H335="","",ROUNDDOWN((20190401-(YEAR(H335)*10000+MONTH(H335)*100+DAY(H335)))/10000,0))</f>
        <v/>
      </c>
      <c r="L335" s="94"/>
    </row>
    <row r="336" spans="1:18" ht="12" customHeight="1" x14ac:dyDescent="0.2">
      <c r="A336" s="264"/>
      <c r="B336" s="164"/>
      <c r="C336" s="118"/>
      <c r="D336" s="165"/>
      <c r="E336" s="132" t="s">
        <v>65</v>
      </c>
      <c r="F336" s="130"/>
      <c r="G336" s="137"/>
      <c r="H336" s="140"/>
      <c r="I336" s="141"/>
      <c r="J336" s="141"/>
      <c r="K336" s="135" t="str">
        <f t="shared" si="39"/>
        <v/>
      </c>
      <c r="L336" s="94"/>
    </row>
    <row r="337" spans="1:18" x14ac:dyDescent="0.2">
      <c r="A337" s="264"/>
      <c r="B337" s="166"/>
      <c r="C337" s="158"/>
      <c r="D337" s="167"/>
      <c r="E337" s="132" t="s">
        <v>69</v>
      </c>
      <c r="F337" s="130"/>
      <c r="G337" s="137"/>
      <c r="H337" s="140"/>
      <c r="I337" s="141"/>
      <c r="J337" s="141"/>
      <c r="K337" s="135" t="str">
        <f t="shared" si="39"/>
        <v/>
      </c>
      <c r="L337" s="94"/>
    </row>
    <row r="338" spans="1:18" x14ac:dyDescent="0.2">
      <c r="A338" s="264"/>
      <c r="B338" s="168"/>
      <c r="C338" s="159"/>
      <c r="D338" s="113"/>
      <c r="E338" s="132" t="s">
        <v>71</v>
      </c>
      <c r="F338" s="130"/>
      <c r="G338" s="137"/>
      <c r="H338" s="140"/>
      <c r="I338" s="141"/>
      <c r="J338" s="141"/>
      <c r="K338" s="135" t="str">
        <f t="shared" si="39"/>
        <v/>
      </c>
      <c r="L338" s="94"/>
    </row>
    <row r="339" spans="1:18" x14ac:dyDescent="0.2">
      <c r="A339" s="264"/>
      <c r="B339" s="111"/>
      <c r="C339" s="112"/>
      <c r="D339" s="113"/>
      <c r="E339" s="132" t="s">
        <v>73</v>
      </c>
      <c r="F339" s="130"/>
      <c r="G339" s="137"/>
      <c r="H339" s="140"/>
      <c r="I339" s="141"/>
      <c r="J339" s="141"/>
      <c r="K339" s="135" t="str">
        <f t="shared" si="39"/>
        <v/>
      </c>
      <c r="L339" s="94"/>
    </row>
    <row r="340" spans="1:18" ht="11.4" thickBot="1" x14ac:dyDescent="0.25">
      <c r="A340" s="264"/>
      <c r="B340" s="121"/>
      <c r="C340" s="122"/>
      <c r="D340" s="123"/>
      <c r="E340" s="142" t="s">
        <v>75</v>
      </c>
      <c r="F340" s="143"/>
      <c r="G340" s="144"/>
      <c r="H340" s="145"/>
      <c r="I340" s="146"/>
      <c r="J340" s="146"/>
      <c r="K340" s="135" t="str">
        <f t="shared" si="39"/>
        <v/>
      </c>
      <c r="L340" s="94"/>
    </row>
    <row r="341" spans="1:18" ht="22.5" customHeight="1" x14ac:dyDescent="0.2">
      <c r="A341" s="263" t="s">
        <v>116</v>
      </c>
      <c r="B341" s="59" t="s">
        <v>50</v>
      </c>
      <c r="C341" s="98" t="s">
        <v>51</v>
      </c>
      <c r="D341" s="99" t="s">
        <v>3</v>
      </c>
      <c r="E341" s="59" t="s">
        <v>52</v>
      </c>
      <c r="F341" s="100" t="s">
        <v>0</v>
      </c>
      <c r="G341" s="100" t="s">
        <v>53</v>
      </c>
      <c r="H341" s="101" t="s">
        <v>4</v>
      </c>
      <c r="I341" s="102" t="s">
        <v>7</v>
      </c>
      <c r="J341" s="102" t="s">
        <v>54</v>
      </c>
      <c r="K341" s="103" t="s">
        <v>5</v>
      </c>
      <c r="L341" s="94"/>
      <c r="M341" s="200" t="s">
        <v>195</v>
      </c>
      <c r="R341" s="92" t="s">
        <v>152</v>
      </c>
    </row>
    <row r="342" spans="1:18" ht="11.4" thickBot="1" x14ac:dyDescent="0.25">
      <c r="A342" s="264"/>
      <c r="B342" s="129"/>
      <c r="C342" s="130"/>
      <c r="D342" s="131"/>
      <c r="E342" s="132" t="s">
        <v>58</v>
      </c>
      <c r="F342" s="130"/>
      <c r="G342" s="130"/>
      <c r="H342" s="133"/>
      <c r="I342" s="134"/>
      <c r="J342" s="134"/>
      <c r="K342" s="135" t="str">
        <f>IF(H342="","",ROUNDDOWN((20190401-(YEAR(H342)*10000+MONTH(H342)*100+DAY(H342)))/10000,0))</f>
        <v/>
      </c>
      <c r="L342" s="94"/>
      <c r="M342" s="201">
        <f>IF(B342="",0,VLOOKUP(B342,$R$22:$U$27,R342,FALSE))</f>
        <v>0</v>
      </c>
      <c r="R342" s="92">
        <f>IF(D342="",2,VLOOKUP(D342,$W$29:$X$31,2,FALSE))</f>
        <v>2</v>
      </c>
    </row>
    <row r="343" spans="1:18" x14ac:dyDescent="0.2">
      <c r="A343" s="264"/>
      <c r="B343" s="111"/>
      <c r="C343" s="112"/>
      <c r="D343" s="113"/>
      <c r="E343" s="136" t="s">
        <v>62</v>
      </c>
      <c r="F343" s="137"/>
      <c r="G343" s="137"/>
      <c r="H343" s="138"/>
      <c r="I343" s="139"/>
      <c r="J343" s="139"/>
      <c r="K343" s="135" t="str">
        <f t="shared" ref="K343:K348" si="40">IF(H343="","",ROUNDDOWN((20190401-(YEAR(H343)*10000+MONTH(H343)*100+DAY(H343)))/10000,0))</f>
        <v/>
      </c>
      <c r="L343" s="94"/>
    </row>
    <row r="344" spans="1:18" ht="12" customHeight="1" x14ac:dyDescent="0.2">
      <c r="A344" s="264"/>
      <c r="B344" s="164"/>
      <c r="C344" s="118"/>
      <c r="D344" s="165"/>
      <c r="E344" s="132" t="s">
        <v>65</v>
      </c>
      <c r="F344" s="130"/>
      <c r="G344" s="137"/>
      <c r="H344" s="140"/>
      <c r="I344" s="141"/>
      <c r="J344" s="141"/>
      <c r="K344" s="135" t="str">
        <f t="shared" si="40"/>
        <v/>
      </c>
      <c r="L344" s="94"/>
    </row>
    <row r="345" spans="1:18" x14ac:dyDescent="0.2">
      <c r="A345" s="264"/>
      <c r="B345" s="166"/>
      <c r="C345" s="158"/>
      <c r="D345" s="167"/>
      <c r="E345" s="132" t="s">
        <v>69</v>
      </c>
      <c r="F345" s="130"/>
      <c r="G345" s="137"/>
      <c r="H345" s="140"/>
      <c r="I345" s="141"/>
      <c r="J345" s="141"/>
      <c r="K345" s="135" t="str">
        <f t="shared" si="40"/>
        <v/>
      </c>
      <c r="L345" s="94"/>
    </row>
    <row r="346" spans="1:18" x14ac:dyDescent="0.2">
      <c r="A346" s="264"/>
      <c r="B346" s="168"/>
      <c r="C346" s="159"/>
      <c r="D346" s="113"/>
      <c r="E346" s="132" t="s">
        <v>71</v>
      </c>
      <c r="F346" s="130"/>
      <c r="G346" s="137"/>
      <c r="H346" s="140"/>
      <c r="I346" s="141"/>
      <c r="J346" s="141"/>
      <c r="K346" s="135" t="str">
        <f t="shared" si="40"/>
        <v/>
      </c>
      <c r="L346" s="94"/>
    </row>
    <row r="347" spans="1:18" x14ac:dyDescent="0.2">
      <c r="A347" s="264"/>
      <c r="B347" s="111"/>
      <c r="C347" s="112"/>
      <c r="D347" s="113"/>
      <c r="E347" s="132" t="s">
        <v>73</v>
      </c>
      <c r="F347" s="130"/>
      <c r="G347" s="137"/>
      <c r="H347" s="140"/>
      <c r="I347" s="141"/>
      <c r="J347" s="141"/>
      <c r="K347" s="135" t="str">
        <f t="shared" si="40"/>
        <v/>
      </c>
      <c r="L347" s="94"/>
    </row>
    <row r="348" spans="1:18" ht="11.4" thickBot="1" x14ac:dyDescent="0.25">
      <c r="A348" s="264"/>
      <c r="B348" s="121"/>
      <c r="C348" s="122"/>
      <c r="D348" s="123"/>
      <c r="E348" s="142" t="s">
        <v>75</v>
      </c>
      <c r="F348" s="143"/>
      <c r="G348" s="144"/>
      <c r="H348" s="145"/>
      <c r="I348" s="146"/>
      <c r="J348" s="146"/>
      <c r="K348" s="135" t="str">
        <f t="shared" si="40"/>
        <v/>
      </c>
      <c r="L348" s="94"/>
    </row>
    <row r="349" spans="1:18" x14ac:dyDescent="0.2">
      <c r="H349" s="40"/>
      <c r="K349" s="104"/>
      <c r="L349" s="94"/>
    </row>
    <row r="350" spans="1:18" x14ac:dyDescent="0.2">
      <c r="H350" s="40"/>
      <c r="K350" s="104"/>
      <c r="L350" s="94"/>
    </row>
  </sheetData>
  <sheetProtection sheet="1" objects="1" scenarios="1"/>
  <mergeCells count="42">
    <mergeCell ref="B4:H4"/>
    <mergeCell ref="A309:A316"/>
    <mergeCell ref="A317:A324"/>
    <mergeCell ref="A325:A332"/>
    <mergeCell ref="A333:A340"/>
    <mergeCell ref="A213:A220"/>
    <mergeCell ref="A221:A228"/>
    <mergeCell ref="A229:A236"/>
    <mergeCell ref="A237:A244"/>
    <mergeCell ref="A245:A252"/>
    <mergeCell ref="A253:A260"/>
    <mergeCell ref="A165:A172"/>
    <mergeCell ref="A173:A180"/>
    <mergeCell ref="A181:A188"/>
    <mergeCell ref="A189:A196"/>
    <mergeCell ref="A197:A204"/>
    <mergeCell ref="A341:A348"/>
    <mergeCell ref="A261:A268"/>
    <mergeCell ref="A269:A276"/>
    <mergeCell ref="A277:A284"/>
    <mergeCell ref="A285:A292"/>
    <mergeCell ref="A293:A300"/>
    <mergeCell ref="A301:A308"/>
    <mergeCell ref="A205:A212"/>
    <mergeCell ref="A117:A124"/>
    <mergeCell ref="A125:A132"/>
    <mergeCell ref="A133:A140"/>
    <mergeCell ref="A141:A148"/>
    <mergeCell ref="A149:A156"/>
    <mergeCell ref="A157:A164"/>
    <mergeCell ref="A109:A116"/>
    <mergeCell ref="A21:A28"/>
    <mergeCell ref="A29:A36"/>
    <mergeCell ref="A37:A44"/>
    <mergeCell ref="A45:A52"/>
    <mergeCell ref="A53:A60"/>
    <mergeCell ref="A61:A68"/>
    <mergeCell ref="A69:A76"/>
    <mergeCell ref="A77:A84"/>
    <mergeCell ref="A85:A92"/>
    <mergeCell ref="A93:A100"/>
    <mergeCell ref="A101:A108"/>
  </mergeCells>
  <phoneticPr fontId="3"/>
  <dataValidations count="6">
    <dataValidation type="textLength" operator="lessThanOrEqual" allowBlank="1" showErrorMessage="1" promptTitle="チーム名" prompt="代表・正規チームにおいては、_x000a_「クラブ名」+「-A」、「-B」としてください_x000a_例：折円OLC-A, 折円OLC-C_x000a_" sqref="C22 C30 C254 C222 C190 C262 C198 C270 C286 C294 C302 C230 C238 C310 C62 C38 C70 C78 C86 C278 C46 C94 C102 C110 C246 C118 C126 C134 C142 C150 C158 C166 C174 C182 C206 C214 C54 C318 C326 C334 C342">
      <formula1>15</formula1>
    </dataValidation>
    <dataValidation type="list" allowBlank="1" showInputMessage="1" showErrorMessage="1" promptTitle="性別" prompt="選択してください" sqref="G22:G28 G190:G196 G222:G228 G126:G132 G30:G36 G230:G236 G198:G204 G158:G164 G254:G260 G238:G244 G166:G172 G246:G252 G206:G212 G286:G292 G38:G44 G62:G68 G70:G76 G78:G84 G86:G92 G262:G268 G270:G276 G278:G284 G46:G52 G294:G300 G302:G308 G94:G100 G102:G108 G110:G116 G310:G316 G134:G140 G142:G148 G150:G156 G118:G124 G174:G180 G182:G188 G214:G220 G54:G60 G318:G324 G326:G332 G334:G340 G342:G348">
      <formula1>"男,女"</formula1>
    </dataValidation>
    <dataValidation type="list" allowBlank="1" showInputMessage="1" showErrorMessage="1" sqref="D22">
      <formula1>#REF!</formula1>
    </dataValidation>
    <dataValidation type="list" allowBlank="1" showInputMessage="1" showErrorMessage="1" sqref="D30 D286 D254 D38 D62 D70 D78 D86 D262 D270 D278 D294 D46 D302 D310 D54 D94 D102 D110 D118 D126 D134 D142 D150 D158 D166 D174 D182 D190 D198 D206 D214 D222 D230 D238 D246 D318 D326 D334 D342">
      <formula1>$W$29:$W$31</formula1>
    </dataValidation>
    <dataValidation type="list" allowBlank="1" showInputMessage="1" showErrorMessage="1" sqref="B30 B254 B286 B38 B62 B70 B78 B262 B270 B278 B294 B302 B310 B46 B54 B86 B94 B102 B110 B118 B126 B134 B142 B150 B158 B166 B174 B182 B190 B198 B206 B214 B222 B230 B238 B246 B318 B326 B334 B342">
      <formula1>$R$22:$R$27</formula1>
    </dataValidation>
    <dataValidation type="list" allowBlank="1" showInputMessage="1" showErrorMessage="1" sqref="B22">
      <formula1>#REF!</formula1>
    </dataValidation>
  </dataValidation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代表者情報</vt:lpstr>
      <vt:lpstr>（土曜）トータスミドル</vt:lpstr>
      <vt:lpstr>キャンプサイト宿泊</vt:lpstr>
      <vt:lpstr>（日曜）7人リレー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Kohei KOSHIBA</cp:lastModifiedBy>
  <dcterms:created xsi:type="dcterms:W3CDTF">2018-07-14T03:59:14Z</dcterms:created>
  <dcterms:modified xsi:type="dcterms:W3CDTF">2018-08-05T13:55:03Z</dcterms:modified>
</cp:coreProperties>
</file>