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5405" windowHeight="10275" tabRatio="668" activeTab="1"/>
  </bookViews>
  <sheets>
    <sheet name="代表者情報" sheetId="14" r:id="rId1"/>
    <sheet name="（土曜）全日本スプリント" sheetId="13" r:id="rId2"/>
    <sheet name="（日曜）クラブカップ７人リレー" sheetId="15" r:id="rId3"/>
  </sheets>
  <definedNames>
    <definedName name="バス" localSheetId="1">'（土曜）全日本スプリント'!#REF!</definedName>
    <definedName name="バス">#REF!</definedName>
  </definedNames>
  <calcPr calcId="145621"/>
</workbook>
</file>

<file path=xl/calcChain.xml><?xml version="1.0" encoding="utf-8"?>
<calcChain xmlns="http://schemas.openxmlformats.org/spreadsheetml/2006/main">
  <c r="W22" i="13" l="1"/>
  <c r="X22" i="13"/>
  <c r="Y22" i="13"/>
  <c r="Z22" i="13"/>
  <c r="W23" i="13"/>
  <c r="X23" i="13"/>
  <c r="Y23" i="13"/>
  <c r="Z23" i="13"/>
  <c r="W24" i="13"/>
  <c r="X24" i="13"/>
  <c r="Y24" i="13"/>
  <c r="Z24" i="13"/>
  <c r="W25" i="13"/>
  <c r="X25" i="13"/>
  <c r="Y25" i="13"/>
  <c r="Z25" i="13"/>
  <c r="W26" i="13"/>
  <c r="X26" i="13"/>
  <c r="Y26" i="13"/>
  <c r="Z26" i="13"/>
  <c r="W27" i="13"/>
  <c r="X27" i="13"/>
  <c r="Y27" i="13"/>
  <c r="Z27" i="13"/>
  <c r="W28" i="13"/>
  <c r="X28" i="13"/>
  <c r="Y28" i="13"/>
  <c r="Z28" i="13"/>
  <c r="W29" i="13"/>
  <c r="X29" i="13"/>
  <c r="Y29" i="13"/>
  <c r="Z29" i="13"/>
  <c r="W30" i="13"/>
  <c r="X30" i="13"/>
  <c r="Y30" i="13"/>
  <c r="Z30" i="13"/>
  <c r="W31" i="13"/>
  <c r="X31" i="13"/>
  <c r="Y31" i="13"/>
  <c r="Z31" i="13"/>
  <c r="W32" i="13"/>
  <c r="X32" i="13"/>
  <c r="Y32" i="13"/>
  <c r="Z32" i="13"/>
  <c r="W33" i="13"/>
  <c r="X33" i="13"/>
  <c r="Y33" i="13"/>
  <c r="Z33" i="13"/>
  <c r="W34" i="13"/>
  <c r="X34" i="13"/>
  <c r="Y34" i="13"/>
  <c r="Z34" i="13"/>
  <c r="W35" i="13"/>
  <c r="X35" i="13"/>
  <c r="Y35" i="13"/>
  <c r="Z35" i="13"/>
  <c r="W36" i="13"/>
  <c r="X36" i="13"/>
  <c r="Y36" i="13"/>
  <c r="Z36" i="13"/>
  <c r="W37" i="13"/>
  <c r="X37" i="13"/>
  <c r="Y37" i="13"/>
  <c r="Z37" i="13"/>
  <c r="W38" i="13"/>
  <c r="X38" i="13"/>
  <c r="Y38" i="13"/>
  <c r="Z38" i="13"/>
  <c r="W39" i="13"/>
  <c r="X39" i="13"/>
  <c r="Y39" i="13"/>
  <c r="Z39" i="13"/>
  <c r="W40" i="13"/>
  <c r="X40" i="13"/>
  <c r="Y40" i="13"/>
  <c r="Z40" i="13"/>
  <c r="W41" i="13"/>
  <c r="X41" i="13"/>
  <c r="Y41" i="13"/>
  <c r="Z41" i="13"/>
  <c r="W42" i="13"/>
  <c r="X42" i="13"/>
  <c r="Y42" i="13"/>
  <c r="Z42" i="13"/>
  <c r="W43" i="13"/>
  <c r="X43" i="13"/>
  <c r="Y43" i="13"/>
  <c r="Z43" i="13"/>
  <c r="W44" i="13"/>
  <c r="X44" i="13"/>
  <c r="Y44" i="13"/>
  <c r="Z44" i="13"/>
  <c r="W45" i="13"/>
  <c r="X45" i="13"/>
  <c r="Y45" i="13"/>
  <c r="Z45" i="13"/>
  <c r="W46" i="13"/>
  <c r="X46" i="13"/>
  <c r="Y46" i="13"/>
  <c r="Z46" i="13"/>
  <c r="W47" i="13"/>
  <c r="X47" i="13"/>
  <c r="Y47" i="13"/>
  <c r="Z47" i="13"/>
  <c r="W48" i="13"/>
  <c r="X48" i="13"/>
  <c r="Y48" i="13"/>
  <c r="Z48" i="13"/>
  <c r="W49" i="13"/>
  <c r="X49" i="13"/>
  <c r="Y49" i="13"/>
  <c r="Z49" i="13"/>
  <c r="W50" i="13"/>
  <c r="X50" i="13"/>
  <c r="Y50" i="13"/>
  <c r="Z50" i="13"/>
  <c r="W51" i="13"/>
  <c r="X51" i="13"/>
  <c r="Y51" i="13"/>
  <c r="Z51" i="13"/>
  <c r="W52" i="13"/>
  <c r="X52" i="13"/>
  <c r="Y52" i="13"/>
  <c r="Z52" i="13"/>
  <c r="W53" i="13"/>
  <c r="X53" i="13"/>
  <c r="Y53" i="13"/>
  <c r="Z53" i="13"/>
  <c r="W54" i="13"/>
  <c r="X54" i="13"/>
  <c r="Y54" i="13"/>
  <c r="Z54" i="13"/>
  <c r="W55" i="13"/>
  <c r="X55" i="13"/>
  <c r="Y55" i="13"/>
  <c r="Z55" i="13"/>
  <c r="W56" i="13"/>
  <c r="X56" i="13"/>
  <c r="Y56" i="13"/>
  <c r="Z56" i="13"/>
  <c r="W57" i="13"/>
  <c r="X57" i="13"/>
  <c r="Y57" i="13"/>
  <c r="Z57" i="13"/>
  <c r="W58" i="13"/>
  <c r="X58" i="13"/>
  <c r="Y58" i="13"/>
  <c r="Z58" i="13"/>
  <c r="W59" i="13"/>
  <c r="X59" i="13"/>
  <c r="Y59" i="13"/>
  <c r="Z59" i="13"/>
  <c r="W60" i="13"/>
  <c r="X60" i="13"/>
  <c r="Y60" i="13"/>
  <c r="Z60" i="13"/>
  <c r="W61" i="13"/>
  <c r="X61" i="13"/>
  <c r="Y61" i="13"/>
  <c r="Z61" i="13"/>
  <c r="W62" i="13"/>
  <c r="X62" i="13"/>
  <c r="Y62" i="13"/>
  <c r="Z62" i="13"/>
  <c r="W63" i="13"/>
  <c r="X63" i="13"/>
  <c r="Y63" i="13"/>
  <c r="Z63" i="13"/>
  <c r="W64" i="13"/>
  <c r="X64" i="13"/>
  <c r="Y64" i="13"/>
  <c r="Z64" i="13"/>
  <c r="W65" i="13"/>
  <c r="X65" i="13"/>
  <c r="Y65" i="13"/>
  <c r="Z65" i="13"/>
  <c r="W66" i="13"/>
  <c r="X66" i="13"/>
  <c r="Y66" i="13"/>
  <c r="Z66" i="13"/>
  <c r="W67" i="13"/>
  <c r="X67" i="13"/>
  <c r="Y67" i="13"/>
  <c r="Z67" i="13"/>
  <c r="W68" i="13"/>
  <c r="X68" i="13"/>
  <c r="Y68" i="13"/>
  <c r="Z68" i="13"/>
  <c r="W69" i="13"/>
  <c r="X69" i="13"/>
  <c r="Y69" i="13"/>
  <c r="Z69" i="13"/>
  <c r="W70" i="13"/>
  <c r="X70" i="13"/>
  <c r="Y70" i="13"/>
  <c r="Z70" i="13"/>
  <c r="W71" i="13"/>
  <c r="X71" i="13"/>
  <c r="Y71" i="13"/>
  <c r="Z71" i="13"/>
  <c r="W72" i="13"/>
  <c r="X72" i="13"/>
  <c r="Y72" i="13"/>
  <c r="Z72" i="13"/>
  <c r="W73" i="13"/>
  <c r="X73" i="13"/>
  <c r="Y73" i="13"/>
  <c r="Z73" i="13"/>
  <c r="W74" i="13"/>
  <c r="X74" i="13"/>
  <c r="Y74" i="13"/>
  <c r="Z74" i="13"/>
  <c r="W75" i="13"/>
  <c r="X75" i="13"/>
  <c r="Y75" i="13"/>
  <c r="Z75" i="13"/>
  <c r="W76" i="13"/>
  <c r="X76" i="13"/>
  <c r="Y76" i="13"/>
  <c r="Z76" i="13"/>
  <c r="W77" i="13"/>
  <c r="X77" i="13"/>
  <c r="Y77" i="13"/>
  <c r="Z77" i="13"/>
  <c r="W78" i="13"/>
  <c r="X78" i="13"/>
  <c r="Y78" i="13"/>
  <c r="Z78" i="13"/>
  <c r="W79" i="13"/>
  <c r="X79" i="13"/>
  <c r="Y79" i="13"/>
  <c r="Z79" i="13"/>
  <c r="W80" i="13"/>
  <c r="X80" i="13"/>
  <c r="Y80" i="13"/>
  <c r="Z80" i="13"/>
  <c r="W81" i="13"/>
  <c r="X81" i="13"/>
  <c r="Y81" i="13"/>
  <c r="Z81" i="13"/>
  <c r="W82" i="13"/>
  <c r="X82" i="13"/>
  <c r="Y82" i="13"/>
  <c r="Z82" i="13"/>
  <c r="W83" i="13"/>
  <c r="X83" i="13"/>
  <c r="Y83" i="13"/>
  <c r="Z83" i="13"/>
  <c r="W84" i="13"/>
  <c r="X84" i="13"/>
  <c r="Y84" i="13"/>
  <c r="Z84" i="13"/>
  <c r="W85" i="13"/>
  <c r="X85" i="13"/>
  <c r="Y85" i="13"/>
  <c r="Z85" i="13"/>
  <c r="W86" i="13"/>
  <c r="X86" i="13"/>
  <c r="Y86" i="13"/>
  <c r="Z86" i="13"/>
  <c r="W87" i="13"/>
  <c r="X87" i="13"/>
  <c r="Y87" i="13"/>
  <c r="Z87" i="13"/>
  <c r="W88" i="13"/>
  <c r="X88" i="13"/>
  <c r="Y88" i="13"/>
  <c r="Z88" i="13"/>
  <c r="W89" i="13"/>
  <c r="X89" i="13"/>
  <c r="Y89" i="13"/>
  <c r="Z89" i="13"/>
  <c r="W90" i="13"/>
  <c r="X90" i="13"/>
  <c r="Y90" i="13"/>
  <c r="Z90" i="13"/>
  <c r="W91" i="13"/>
  <c r="X91" i="13"/>
  <c r="Y91" i="13"/>
  <c r="Z91" i="13"/>
  <c r="W92" i="13"/>
  <c r="X92" i="13"/>
  <c r="Y92" i="13"/>
  <c r="Z92" i="13"/>
  <c r="W93" i="13"/>
  <c r="X93" i="13"/>
  <c r="Y93" i="13"/>
  <c r="Z93" i="13"/>
  <c r="W94" i="13"/>
  <c r="X94" i="13"/>
  <c r="Y94" i="13"/>
  <c r="Z94" i="13"/>
  <c r="W95" i="13"/>
  <c r="X95" i="13"/>
  <c r="Y95" i="13"/>
  <c r="Z95" i="13"/>
  <c r="W96" i="13"/>
  <c r="X96" i="13"/>
  <c r="Y96" i="13"/>
  <c r="Z96" i="13"/>
  <c r="W97" i="13"/>
  <c r="X97" i="13"/>
  <c r="Y97" i="13"/>
  <c r="Z97" i="13"/>
  <c r="W98" i="13"/>
  <c r="X98" i="13"/>
  <c r="Y98" i="13"/>
  <c r="Z98" i="13"/>
  <c r="W99" i="13"/>
  <c r="X99" i="13"/>
  <c r="Y99" i="13"/>
  <c r="Z99" i="13"/>
  <c r="W100" i="13"/>
  <c r="X100" i="13"/>
  <c r="Y100" i="13"/>
  <c r="Z100" i="13"/>
  <c r="W101" i="13"/>
  <c r="X101" i="13"/>
  <c r="Y101" i="13"/>
  <c r="Z101" i="13"/>
  <c r="W102" i="13"/>
  <c r="X102" i="13"/>
  <c r="Y102" i="13"/>
  <c r="Z102" i="13"/>
  <c r="W103" i="13"/>
  <c r="X103" i="13"/>
  <c r="Y103" i="13"/>
  <c r="Z103" i="13"/>
  <c r="W104" i="13"/>
  <c r="X104" i="13"/>
  <c r="Y104" i="13"/>
  <c r="Z104" i="13"/>
  <c r="W105" i="13"/>
  <c r="X105" i="13"/>
  <c r="Y105" i="13"/>
  <c r="Z105" i="13"/>
  <c r="W106" i="13"/>
  <c r="X106" i="13"/>
  <c r="Y106" i="13"/>
  <c r="Z106" i="13"/>
  <c r="W107" i="13"/>
  <c r="X107" i="13"/>
  <c r="Y107" i="13"/>
  <c r="Z107" i="13"/>
  <c r="W108" i="13"/>
  <c r="X108" i="13"/>
  <c r="Y108" i="13"/>
  <c r="Z108" i="13"/>
  <c r="W109" i="13"/>
  <c r="X109" i="13"/>
  <c r="Y109" i="13"/>
  <c r="Z109" i="13"/>
  <c r="W110" i="13"/>
  <c r="X110" i="13"/>
  <c r="Y110" i="13"/>
  <c r="Z110" i="13"/>
  <c r="W111" i="13"/>
  <c r="X111" i="13"/>
  <c r="Y111" i="13"/>
  <c r="Z111" i="13"/>
  <c r="W112" i="13"/>
  <c r="X112" i="13"/>
  <c r="Y112" i="13"/>
  <c r="Z112" i="13"/>
  <c r="W113" i="13"/>
  <c r="X113" i="13"/>
  <c r="Y113" i="13"/>
  <c r="Z113" i="13"/>
  <c r="W114" i="13"/>
  <c r="X114" i="13"/>
  <c r="Y114" i="13"/>
  <c r="Z114" i="13"/>
  <c r="W115" i="13"/>
  <c r="X115" i="13"/>
  <c r="Y115" i="13"/>
  <c r="Z115" i="13"/>
  <c r="W116" i="13"/>
  <c r="X116" i="13"/>
  <c r="Y116" i="13"/>
  <c r="Z116" i="13"/>
  <c r="W117" i="13"/>
  <c r="X117" i="13"/>
  <c r="Y117" i="13"/>
  <c r="Z117" i="13"/>
  <c r="W118" i="13"/>
  <c r="X118" i="13"/>
  <c r="Y118" i="13"/>
  <c r="Z118" i="13"/>
  <c r="W119" i="13"/>
  <c r="X119" i="13"/>
  <c r="Y119" i="13"/>
  <c r="Z119" i="13"/>
  <c r="W120" i="13"/>
  <c r="X120" i="13"/>
  <c r="Y120" i="13"/>
  <c r="Z120" i="13"/>
  <c r="W121" i="13"/>
  <c r="X121" i="13"/>
  <c r="Y121" i="13"/>
  <c r="Z121" i="13"/>
  <c r="W122" i="13"/>
  <c r="X122" i="13"/>
  <c r="Y122" i="13"/>
  <c r="Z122" i="13"/>
  <c r="W123" i="13"/>
  <c r="X123" i="13"/>
  <c r="Y123" i="13"/>
  <c r="Z123" i="13"/>
  <c r="W124" i="13"/>
  <c r="X124" i="13"/>
  <c r="Y124" i="13"/>
  <c r="Z124" i="13"/>
  <c r="W125" i="13"/>
  <c r="X125" i="13"/>
  <c r="Y125" i="13"/>
  <c r="Z125" i="13"/>
  <c r="W126" i="13"/>
  <c r="X126" i="13"/>
  <c r="Y126" i="13"/>
  <c r="Z126" i="13"/>
  <c r="W127" i="13"/>
  <c r="X127" i="13"/>
  <c r="Y127" i="13"/>
  <c r="Z127" i="13"/>
  <c r="W128" i="13"/>
  <c r="X128" i="13"/>
  <c r="Y128" i="13"/>
  <c r="Z128" i="13"/>
  <c r="W129" i="13"/>
  <c r="X129" i="13"/>
  <c r="Y129" i="13"/>
  <c r="Z129" i="13"/>
  <c r="W130" i="13"/>
  <c r="X130" i="13"/>
  <c r="Y130" i="13"/>
  <c r="Z130" i="13"/>
  <c r="W131" i="13"/>
  <c r="X131" i="13"/>
  <c r="Y131" i="13"/>
  <c r="Z131" i="13"/>
  <c r="W132" i="13"/>
  <c r="X132" i="13"/>
  <c r="Y132" i="13"/>
  <c r="Z132" i="13"/>
  <c r="W133" i="13"/>
  <c r="X133" i="13"/>
  <c r="Y133" i="13"/>
  <c r="Z133" i="13"/>
  <c r="W134" i="13"/>
  <c r="X134" i="13"/>
  <c r="Y134" i="13"/>
  <c r="Z134" i="13"/>
  <c r="W135" i="13"/>
  <c r="X135" i="13"/>
  <c r="Y135" i="13"/>
  <c r="Z135" i="13"/>
  <c r="W136" i="13"/>
  <c r="X136" i="13"/>
  <c r="Y136" i="13"/>
  <c r="Z136" i="13"/>
  <c r="W137" i="13"/>
  <c r="X137" i="13"/>
  <c r="Y137" i="13"/>
  <c r="Z137" i="13"/>
  <c r="W138" i="13"/>
  <c r="X138" i="13"/>
  <c r="Y138" i="13"/>
  <c r="Z138" i="13"/>
  <c r="W139" i="13"/>
  <c r="X139" i="13"/>
  <c r="Y139" i="13"/>
  <c r="Z139" i="13"/>
  <c r="W140" i="13"/>
  <c r="X140" i="13"/>
  <c r="Y140" i="13"/>
  <c r="Z140" i="13"/>
  <c r="W141" i="13"/>
  <c r="X141" i="13"/>
  <c r="Y141" i="13"/>
  <c r="Z141" i="13"/>
  <c r="W142" i="13"/>
  <c r="X142" i="13"/>
  <c r="Y142" i="13"/>
  <c r="Z142" i="13"/>
  <c r="W143" i="13"/>
  <c r="X143" i="13"/>
  <c r="Y143" i="13"/>
  <c r="Z143" i="13"/>
  <c r="W144" i="13"/>
  <c r="X144" i="13"/>
  <c r="Y144" i="13"/>
  <c r="Z144" i="13"/>
  <c r="W145" i="13"/>
  <c r="X145" i="13"/>
  <c r="Y145" i="13"/>
  <c r="Z145" i="13"/>
  <c r="W146" i="13"/>
  <c r="X146" i="13"/>
  <c r="Y146" i="13"/>
  <c r="Z146" i="13"/>
  <c r="W147" i="13"/>
  <c r="X147" i="13"/>
  <c r="Y147" i="13"/>
  <c r="Z147" i="13"/>
  <c r="W148" i="13"/>
  <c r="X148" i="13"/>
  <c r="Y148" i="13"/>
  <c r="Z148" i="13"/>
  <c r="W149" i="13"/>
  <c r="X149" i="13"/>
  <c r="Y149" i="13"/>
  <c r="Z149" i="13"/>
  <c r="W150" i="13"/>
  <c r="X150" i="13"/>
  <c r="Y150" i="13"/>
  <c r="Z150" i="13"/>
  <c r="W151" i="13"/>
  <c r="X151" i="13"/>
  <c r="Y151" i="13"/>
  <c r="Z151" i="13"/>
  <c r="W152" i="13"/>
  <c r="X152" i="13"/>
  <c r="Y152" i="13"/>
  <c r="Z152" i="13"/>
  <c r="W153" i="13"/>
  <c r="X153" i="13"/>
  <c r="Y153" i="13"/>
  <c r="Z153" i="13"/>
  <c r="W154" i="13"/>
  <c r="X154" i="13"/>
  <c r="Y154" i="13"/>
  <c r="Z154" i="13"/>
  <c r="W155" i="13"/>
  <c r="X155" i="13"/>
  <c r="Y155" i="13"/>
  <c r="Z155" i="13"/>
  <c r="W156" i="13"/>
  <c r="X156" i="13"/>
  <c r="Y156" i="13"/>
  <c r="Z156" i="13"/>
  <c r="W157" i="13"/>
  <c r="X157" i="13"/>
  <c r="Y157" i="13"/>
  <c r="Z157" i="13"/>
  <c r="W158" i="13"/>
  <c r="X158" i="13"/>
  <c r="Y158" i="13"/>
  <c r="Z158" i="13"/>
  <c r="W159" i="13"/>
  <c r="X159" i="13"/>
  <c r="Y159" i="13"/>
  <c r="Z159" i="13"/>
  <c r="W160" i="13"/>
  <c r="X160" i="13"/>
  <c r="Y160" i="13"/>
  <c r="Z160" i="13"/>
  <c r="W161" i="13"/>
  <c r="X161" i="13"/>
  <c r="Y161" i="13"/>
  <c r="Z161" i="13"/>
  <c r="W162" i="13"/>
  <c r="X162" i="13"/>
  <c r="Y162" i="13"/>
  <c r="Z162" i="13"/>
  <c r="W163" i="13"/>
  <c r="X163" i="13"/>
  <c r="Y163" i="13"/>
  <c r="Z163" i="13"/>
  <c r="W164" i="13"/>
  <c r="X164" i="13"/>
  <c r="Y164" i="13"/>
  <c r="Z164" i="13"/>
  <c r="W165" i="13"/>
  <c r="X165" i="13"/>
  <c r="Y165" i="13"/>
  <c r="Z165" i="13"/>
  <c r="W166" i="13"/>
  <c r="X166" i="13"/>
  <c r="Y166" i="13"/>
  <c r="Z166" i="13"/>
  <c r="W167" i="13"/>
  <c r="X167" i="13"/>
  <c r="Y167" i="13"/>
  <c r="Z167" i="13"/>
  <c r="W168" i="13"/>
  <c r="X168" i="13"/>
  <c r="Y168" i="13"/>
  <c r="Z168" i="13"/>
  <c r="W169" i="13"/>
  <c r="X169" i="13"/>
  <c r="Y169" i="13"/>
  <c r="Z169" i="13"/>
  <c r="W170" i="13"/>
  <c r="X170" i="13"/>
  <c r="Y170" i="13"/>
  <c r="Z170" i="13"/>
  <c r="W171" i="13"/>
  <c r="X171" i="13"/>
  <c r="Y171" i="13"/>
  <c r="Z171" i="13"/>
  <c r="W172" i="13"/>
  <c r="X172" i="13"/>
  <c r="Y172" i="13"/>
  <c r="Z172" i="13"/>
  <c r="W173" i="13"/>
  <c r="X173" i="13"/>
  <c r="Y173" i="13"/>
  <c r="Z173" i="13"/>
  <c r="W174" i="13"/>
  <c r="X174" i="13"/>
  <c r="Y174" i="13"/>
  <c r="Z174" i="13"/>
  <c r="W175" i="13"/>
  <c r="X175" i="13"/>
  <c r="Y175" i="13"/>
  <c r="Z175" i="13"/>
  <c r="W176" i="13"/>
  <c r="X176" i="13"/>
  <c r="Y176" i="13"/>
  <c r="Z176" i="13"/>
  <c r="W177" i="13"/>
  <c r="X177" i="13"/>
  <c r="Y177" i="13"/>
  <c r="Z177" i="13"/>
  <c r="W178" i="13"/>
  <c r="X178" i="13"/>
  <c r="Y178" i="13"/>
  <c r="Z178" i="13"/>
  <c r="W179" i="13"/>
  <c r="X179" i="13"/>
  <c r="Y179" i="13"/>
  <c r="Z179" i="13"/>
  <c r="W180" i="13"/>
  <c r="X180" i="13"/>
  <c r="Y180" i="13"/>
  <c r="Z180" i="13"/>
  <c r="W181" i="13"/>
  <c r="X181" i="13"/>
  <c r="Y181" i="13"/>
  <c r="Z181" i="13"/>
  <c r="W182" i="13"/>
  <c r="X182" i="13"/>
  <c r="Y182" i="13"/>
  <c r="Z182" i="13"/>
  <c r="W183" i="13"/>
  <c r="X183" i="13"/>
  <c r="Y183" i="13"/>
  <c r="Z183" i="13"/>
  <c r="W184" i="13"/>
  <c r="X184" i="13"/>
  <c r="Y184" i="13"/>
  <c r="Z184" i="13"/>
  <c r="W185" i="13"/>
  <c r="X185" i="13"/>
  <c r="Y185" i="13"/>
  <c r="Z185" i="13"/>
  <c r="W186" i="13"/>
  <c r="X186" i="13"/>
  <c r="Y186" i="13"/>
  <c r="Z186" i="13"/>
  <c r="W187" i="13"/>
  <c r="X187" i="13"/>
  <c r="Y187" i="13"/>
  <c r="Z187" i="13"/>
  <c r="W188" i="13"/>
  <c r="X188" i="13"/>
  <c r="Y188" i="13"/>
  <c r="Z188" i="13"/>
  <c r="W189" i="13"/>
  <c r="X189" i="13"/>
  <c r="Y189" i="13"/>
  <c r="Z189" i="13"/>
  <c r="W190" i="13"/>
  <c r="X190" i="13"/>
  <c r="Y190" i="13"/>
  <c r="Z190" i="13"/>
  <c r="W191" i="13"/>
  <c r="X191" i="13"/>
  <c r="Y191" i="13"/>
  <c r="Z191" i="13"/>
  <c r="W192" i="13"/>
  <c r="X192" i="13"/>
  <c r="Y192" i="13"/>
  <c r="Z192" i="13"/>
  <c r="W193" i="13"/>
  <c r="X193" i="13"/>
  <c r="Y193" i="13"/>
  <c r="Z193" i="13"/>
  <c r="W194" i="13"/>
  <c r="X194" i="13"/>
  <c r="Y194" i="13"/>
  <c r="Z194" i="13"/>
  <c r="W195" i="13"/>
  <c r="X195" i="13"/>
  <c r="Y195" i="13"/>
  <c r="Z195" i="13"/>
  <c r="W196" i="13"/>
  <c r="X196" i="13"/>
  <c r="Y196" i="13"/>
  <c r="Z196" i="13"/>
  <c r="W197" i="13"/>
  <c r="X197" i="13"/>
  <c r="Y197" i="13"/>
  <c r="Z197" i="13"/>
  <c r="W198" i="13"/>
  <c r="X198" i="13"/>
  <c r="Y198" i="13"/>
  <c r="Z198" i="13"/>
  <c r="W199" i="13"/>
  <c r="X199" i="13"/>
  <c r="Y199" i="13"/>
  <c r="Z199" i="13"/>
  <c r="W200" i="13"/>
  <c r="X200" i="13"/>
  <c r="Y200" i="13"/>
  <c r="Z200" i="13"/>
  <c r="W201" i="13"/>
  <c r="X201" i="13"/>
  <c r="Y201" i="13"/>
  <c r="Z201" i="13"/>
  <c r="X21" i="13"/>
  <c r="Y21" i="13"/>
  <c r="Z21" i="13"/>
  <c r="W21" i="13"/>
  <c r="C28" i="14" l="1"/>
  <c r="C27" i="14"/>
  <c r="U25" i="13"/>
  <c r="U26" i="13"/>
  <c r="U27" i="13"/>
  <c r="U28" i="13"/>
  <c r="U29" i="13"/>
  <c r="U30" i="13"/>
  <c r="U31" i="13"/>
  <c r="U32" i="13"/>
  <c r="U33" i="13"/>
  <c r="U34" i="13"/>
  <c r="U35" i="13"/>
  <c r="U36" i="13"/>
  <c r="U37" i="13"/>
  <c r="U38" i="13"/>
  <c r="U39" i="13"/>
  <c r="U40" i="13"/>
  <c r="U41" i="13"/>
  <c r="U42" i="13"/>
  <c r="U43" i="13"/>
  <c r="U44" i="13"/>
  <c r="U45" i="13"/>
  <c r="U46" i="13"/>
  <c r="U47" i="13"/>
  <c r="U48" i="13"/>
  <c r="U49" i="13"/>
  <c r="U50" i="13"/>
  <c r="U51" i="13"/>
  <c r="U52" i="13"/>
  <c r="U53" i="13"/>
  <c r="U54" i="13"/>
  <c r="U55" i="13"/>
  <c r="U56" i="13"/>
  <c r="U57" i="13"/>
  <c r="U58" i="13"/>
  <c r="U59" i="13"/>
  <c r="U60" i="13"/>
  <c r="U61" i="13"/>
  <c r="U62" i="13"/>
  <c r="U63" i="13"/>
  <c r="U64" i="13"/>
  <c r="U65" i="13"/>
  <c r="U66" i="13"/>
  <c r="U67" i="13"/>
  <c r="U68" i="13"/>
  <c r="U69" i="13"/>
  <c r="U70" i="13"/>
  <c r="U71" i="13"/>
  <c r="U72" i="13"/>
  <c r="U73" i="13"/>
  <c r="U74" i="13"/>
  <c r="U75" i="13"/>
  <c r="U76" i="13"/>
  <c r="U77" i="13"/>
  <c r="U78" i="13"/>
  <c r="U79" i="13"/>
  <c r="U80" i="13"/>
  <c r="U81" i="13"/>
  <c r="U82" i="13"/>
  <c r="U83" i="13"/>
  <c r="U84" i="13"/>
  <c r="U85" i="13"/>
  <c r="U86" i="13"/>
  <c r="U87" i="13"/>
  <c r="U88" i="13"/>
  <c r="U89" i="13"/>
  <c r="U90" i="13"/>
  <c r="U91" i="13"/>
  <c r="U92" i="13"/>
  <c r="U93" i="13"/>
  <c r="U94" i="13"/>
  <c r="U95" i="13"/>
  <c r="U96" i="13"/>
  <c r="U97" i="13"/>
  <c r="U98" i="13"/>
  <c r="U99" i="13"/>
  <c r="U100" i="13"/>
  <c r="U101" i="13"/>
  <c r="U102" i="13"/>
  <c r="U103" i="13"/>
  <c r="U104" i="13"/>
  <c r="U105" i="13"/>
  <c r="U106" i="13"/>
  <c r="U107" i="13"/>
  <c r="U108" i="13"/>
  <c r="U109" i="13"/>
  <c r="U110" i="13"/>
  <c r="U111" i="13"/>
  <c r="U112" i="13"/>
  <c r="U113" i="13"/>
  <c r="U114" i="13"/>
  <c r="U115" i="13"/>
  <c r="U116" i="13"/>
  <c r="U117" i="13"/>
  <c r="U118" i="13"/>
  <c r="U119" i="13"/>
  <c r="U120" i="13"/>
  <c r="U121" i="13"/>
  <c r="U122" i="13"/>
  <c r="U123" i="13"/>
  <c r="U124" i="13"/>
  <c r="U125" i="13"/>
  <c r="U126" i="13"/>
  <c r="U127" i="13"/>
  <c r="U128" i="13"/>
  <c r="U129" i="13"/>
  <c r="U130" i="13"/>
  <c r="U131" i="13"/>
  <c r="U132" i="13"/>
  <c r="U133" i="13"/>
  <c r="U134" i="13"/>
  <c r="U135" i="13"/>
  <c r="U136" i="13"/>
  <c r="U137" i="13"/>
  <c r="U138" i="13"/>
  <c r="U139" i="13"/>
  <c r="U140" i="13"/>
  <c r="U141" i="13"/>
  <c r="U142" i="13"/>
  <c r="U143" i="13"/>
  <c r="U144" i="13"/>
  <c r="U145" i="13"/>
  <c r="U146" i="13"/>
  <c r="U147" i="13"/>
  <c r="U148" i="13"/>
  <c r="U149" i="13"/>
  <c r="U150" i="13"/>
  <c r="U151" i="13"/>
  <c r="U152" i="13"/>
  <c r="U153" i="13"/>
  <c r="U154" i="13"/>
  <c r="U155" i="13"/>
  <c r="U156" i="13"/>
  <c r="U157" i="13"/>
  <c r="U158" i="13"/>
  <c r="U159" i="13"/>
  <c r="U160" i="13"/>
  <c r="U161" i="13"/>
  <c r="U162" i="13"/>
  <c r="U163" i="13"/>
  <c r="U164" i="13"/>
  <c r="U165" i="13"/>
  <c r="U166" i="13"/>
  <c r="U167" i="13"/>
  <c r="U168" i="13"/>
  <c r="U169" i="13"/>
  <c r="U170" i="13"/>
  <c r="U171" i="13"/>
  <c r="U172" i="13"/>
  <c r="U173" i="13"/>
  <c r="U174" i="13"/>
  <c r="U175" i="13"/>
  <c r="U176" i="13"/>
  <c r="U177" i="13"/>
  <c r="U178" i="13"/>
  <c r="U179" i="13"/>
  <c r="U180" i="13"/>
  <c r="U181" i="13"/>
  <c r="U182" i="13"/>
  <c r="U183" i="13"/>
  <c r="U184" i="13"/>
  <c r="U185" i="13"/>
  <c r="U186" i="13"/>
  <c r="U187" i="13"/>
  <c r="U188" i="13"/>
  <c r="U189" i="13"/>
  <c r="U190" i="13"/>
  <c r="U191" i="13"/>
  <c r="U192" i="13"/>
  <c r="U193" i="13"/>
  <c r="U194" i="13"/>
  <c r="U195" i="13"/>
  <c r="U196" i="13"/>
  <c r="U197" i="13"/>
  <c r="U198" i="13"/>
  <c r="U199" i="13"/>
  <c r="U200" i="13"/>
  <c r="U201" i="13"/>
  <c r="E8" i="15"/>
  <c r="E9" i="15"/>
  <c r="E7" i="15"/>
  <c r="E10" i="15" s="1"/>
  <c r="C26" i="14" s="1"/>
  <c r="S25" i="13" l="1"/>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51" i="13"/>
  <c r="S52" i="13"/>
  <c r="S53" i="13"/>
  <c r="S54" i="13"/>
  <c r="S55" i="13"/>
  <c r="S56" i="13"/>
  <c r="S57" i="13"/>
  <c r="S58" i="13"/>
  <c r="S59" i="13"/>
  <c r="S60" i="13"/>
  <c r="S61" i="13"/>
  <c r="S62" i="13"/>
  <c r="S63" i="13"/>
  <c r="S64" i="13"/>
  <c r="S65" i="13"/>
  <c r="S66" i="13"/>
  <c r="S67" i="13"/>
  <c r="S68" i="13"/>
  <c r="S69" i="13"/>
  <c r="S70" i="13"/>
  <c r="S71" i="13"/>
  <c r="S72" i="13"/>
  <c r="S73" i="13"/>
  <c r="S74" i="13"/>
  <c r="S75" i="13"/>
  <c r="S76" i="13"/>
  <c r="S77" i="13"/>
  <c r="S78" i="13"/>
  <c r="S79" i="13"/>
  <c r="S80" i="13"/>
  <c r="S81" i="13"/>
  <c r="S82" i="13"/>
  <c r="S83" i="13"/>
  <c r="S84" i="13"/>
  <c r="S85" i="13"/>
  <c r="S86" i="13"/>
  <c r="S87" i="13"/>
  <c r="S88" i="13"/>
  <c r="S89" i="13"/>
  <c r="S90" i="13"/>
  <c r="S91" i="13"/>
  <c r="S92" i="13"/>
  <c r="S93" i="13"/>
  <c r="S94" i="13"/>
  <c r="S95" i="13"/>
  <c r="S96" i="13"/>
  <c r="S97" i="13"/>
  <c r="S98" i="13"/>
  <c r="S99" i="13"/>
  <c r="S100" i="13"/>
  <c r="S101" i="13"/>
  <c r="S102" i="13"/>
  <c r="S103" i="13"/>
  <c r="S104" i="13"/>
  <c r="S105" i="13"/>
  <c r="S106" i="13"/>
  <c r="S107" i="13"/>
  <c r="S108" i="13"/>
  <c r="S109" i="13"/>
  <c r="S110" i="13"/>
  <c r="S111" i="13"/>
  <c r="S112" i="13"/>
  <c r="S113" i="13"/>
  <c r="S114" i="13"/>
  <c r="S115" i="13"/>
  <c r="S116" i="13"/>
  <c r="S117" i="13"/>
  <c r="S118" i="13"/>
  <c r="S119" i="13"/>
  <c r="S120" i="13"/>
  <c r="S121" i="13"/>
  <c r="S122" i="13"/>
  <c r="S123" i="13"/>
  <c r="S124" i="13"/>
  <c r="S125" i="13"/>
  <c r="S126" i="13"/>
  <c r="S127" i="13"/>
  <c r="S128" i="13"/>
  <c r="S129" i="13"/>
  <c r="S130" i="13"/>
  <c r="S131" i="13"/>
  <c r="S132" i="13"/>
  <c r="S133" i="13"/>
  <c r="S134" i="13"/>
  <c r="S135" i="13"/>
  <c r="S136" i="13"/>
  <c r="S137" i="13"/>
  <c r="S138" i="13"/>
  <c r="S139" i="13"/>
  <c r="S140" i="13"/>
  <c r="S141" i="13"/>
  <c r="S142" i="13"/>
  <c r="S143" i="13"/>
  <c r="S144" i="13"/>
  <c r="S145" i="13"/>
  <c r="S146" i="13"/>
  <c r="S147" i="13"/>
  <c r="S148" i="13"/>
  <c r="S149" i="13"/>
  <c r="S150" i="13"/>
  <c r="S151" i="13"/>
  <c r="S152" i="13"/>
  <c r="S153" i="13"/>
  <c r="S154" i="13"/>
  <c r="S155" i="13"/>
  <c r="S156" i="13"/>
  <c r="S157" i="13"/>
  <c r="S158" i="13"/>
  <c r="S159" i="13"/>
  <c r="S160" i="13"/>
  <c r="S161" i="13"/>
  <c r="S162" i="13"/>
  <c r="S163" i="13"/>
  <c r="S164" i="13"/>
  <c r="S165" i="13"/>
  <c r="S166" i="13"/>
  <c r="S167" i="13"/>
  <c r="S168" i="13"/>
  <c r="S169" i="13"/>
  <c r="S170" i="13"/>
  <c r="S171" i="13"/>
  <c r="S172" i="13"/>
  <c r="S173" i="13"/>
  <c r="S174" i="13"/>
  <c r="S175" i="13"/>
  <c r="S176" i="13"/>
  <c r="S177" i="13"/>
  <c r="S178" i="13"/>
  <c r="S179" i="13"/>
  <c r="S180" i="13"/>
  <c r="S181" i="13"/>
  <c r="S182" i="13"/>
  <c r="S183" i="13"/>
  <c r="S184" i="13"/>
  <c r="S185" i="13"/>
  <c r="S186" i="13"/>
  <c r="S187" i="13"/>
  <c r="S188" i="13"/>
  <c r="S189" i="13"/>
  <c r="S190" i="13"/>
  <c r="S191" i="13"/>
  <c r="S192" i="13"/>
  <c r="S193" i="13"/>
  <c r="S194" i="13"/>
  <c r="S195" i="13"/>
  <c r="S196" i="13"/>
  <c r="S197" i="13"/>
  <c r="S198" i="13"/>
  <c r="S199" i="13"/>
  <c r="S200" i="13"/>
  <c r="S20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51" i="13"/>
  <c r="T52" i="13"/>
  <c r="T53" i="13"/>
  <c r="T54" i="13"/>
  <c r="T55" i="13"/>
  <c r="T56" i="13"/>
  <c r="T57" i="13"/>
  <c r="T58" i="13"/>
  <c r="T59" i="13"/>
  <c r="T60" i="13"/>
  <c r="T61" i="13"/>
  <c r="T62" i="13"/>
  <c r="T63" i="13"/>
  <c r="T64" i="13"/>
  <c r="T65" i="13"/>
  <c r="T66" i="13"/>
  <c r="T67" i="13"/>
  <c r="T68" i="13"/>
  <c r="T69" i="13"/>
  <c r="T70" i="13"/>
  <c r="T71" i="13"/>
  <c r="T72" i="13"/>
  <c r="T73" i="13"/>
  <c r="T74" i="13"/>
  <c r="T75" i="13"/>
  <c r="T76" i="13"/>
  <c r="T77" i="13"/>
  <c r="T78" i="13"/>
  <c r="T79" i="13"/>
  <c r="T80" i="13"/>
  <c r="T81" i="13"/>
  <c r="T82" i="13"/>
  <c r="T83" i="13"/>
  <c r="T84" i="13"/>
  <c r="T85" i="13"/>
  <c r="T86" i="13"/>
  <c r="T87" i="13"/>
  <c r="T88" i="13"/>
  <c r="T89" i="13"/>
  <c r="T90" i="13"/>
  <c r="T91" i="13"/>
  <c r="T92" i="13"/>
  <c r="T93" i="13"/>
  <c r="T94" i="13"/>
  <c r="T95" i="13"/>
  <c r="T96" i="13"/>
  <c r="T97" i="13"/>
  <c r="T98" i="13"/>
  <c r="T99" i="13"/>
  <c r="T100" i="13"/>
  <c r="T101" i="13"/>
  <c r="T102" i="13"/>
  <c r="T103" i="13"/>
  <c r="T104" i="13"/>
  <c r="T105" i="13"/>
  <c r="T106" i="13"/>
  <c r="T107" i="13"/>
  <c r="T108" i="13"/>
  <c r="T109" i="13"/>
  <c r="T110" i="13"/>
  <c r="T111" i="13"/>
  <c r="T112" i="13"/>
  <c r="T113" i="13"/>
  <c r="T114" i="13"/>
  <c r="T115" i="13"/>
  <c r="T116" i="13"/>
  <c r="T117" i="13"/>
  <c r="T118" i="13"/>
  <c r="T119" i="13"/>
  <c r="T120" i="13"/>
  <c r="T121" i="13"/>
  <c r="T122" i="13"/>
  <c r="T123" i="13"/>
  <c r="T124" i="13"/>
  <c r="T125" i="13"/>
  <c r="T126" i="13"/>
  <c r="T127" i="13"/>
  <c r="T128" i="13"/>
  <c r="T129" i="13"/>
  <c r="T130" i="13"/>
  <c r="T131" i="13"/>
  <c r="T132" i="13"/>
  <c r="T133" i="13"/>
  <c r="T134" i="13"/>
  <c r="T135" i="13"/>
  <c r="T136" i="13"/>
  <c r="T137" i="13"/>
  <c r="T138" i="13"/>
  <c r="T139" i="13"/>
  <c r="T140" i="13"/>
  <c r="T141" i="13"/>
  <c r="T142" i="13"/>
  <c r="T143" i="13"/>
  <c r="T144" i="13"/>
  <c r="T145" i="13"/>
  <c r="T146" i="13"/>
  <c r="T147" i="13"/>
  <c r="T148" i="13"/>
  <c r="T149" i="13"/>
  <c r="T150" i="13"/>
  <c r="T151" i="13"/>
  <c r="T152" i="13"/>
  <c r="T153" i="13"/>
  <c r="T154" i="13"/>
  <c r="T155" i="13"/>
  <c r="T156" i="13"/>
  <c r="T157" i="13"/>
  <c r="T158" i="13"/>
  <c r="T159" i="13"/>
  <c r="T160" i="13"/>
  <c r="T161" i="13"/>
  <c r="T162" i="13"/>
  <c r="T163" i="13"/>
  <c r="T164" i="13"/>
  <c r="T165" i="13"/>
  <c r="T166" i="13"/>
  <c r="T167" i="13"/>
  <c r="T168" i="13"/>
  <c r="T169" i="13"/>
  <c r="T170" i="13"/>
  <c r="T171" i="13"/>
  <c r="T172" i="13"/>
  <c r="T173" i="13"/>
  <c r="T174" i="13"/>
  <c r="T175" i="13"/>
  <c r="T176" i="13"/>
  <c r="T177" i="13"/>
  <c r="T178" i="13"/>
  <c r="T179" i="13"/>
  <c r="T180" i="13"/>
  <c r="T181" i="13"/>
  <c r="T182" i="13"/>
  <c r="T183" i="13"/>
  <c r="T184" i="13"/>
  <c r="T185" i="13"/>
  <c r="T186" i="13"/>
  <c r="T187" i="13"/>
  <c r="T188" i="13"/>
  <c r="T189" i="13"/>
  <c r="T190" i="13"/>
  <c r="T191" i="13"/>
  <c r="T192" i="13"/>
  <c r="T193" i="13"/>
  <c r="T194" i="13"/>
  <c r="T195" i="13"/>
  <c r="T196" i="13"/>
  <c r="T197" i="13"/>
  <c r="T198" i="13"/>
  <c r="T199" i="13"/>
  <c r="T200" i="13"/>
  <c r="T201" i="13"/>
  <c r="T21" i="13"/>
  <c r="G21" i="13"/>
  <c r="A21" i="13" s="1"/>
  <c r="G22" i="13"/>
  <c r="G23" i="13"/>
  <c r="A23" i="13" s="1"/>
  <c r="G24" i="13"/>
  <c r="A24" i="13" s="1"/>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G86" i="13"/>
  <c r="G87" i="13"/>
  <c r="G88" i="13"/>
  <c r="G89" i="13"/>
  <c r="G90" i="13"/>
  <c r="G91" i="13"/>
  <c r="G92" i="13"/>
  <c r="G93" i="13"/>
  <c r="G94" i="13"/>
  <c r="G95" i="13"/>
  <c r="G96" i="13"/>
  <c r="G97" i="13"/>
  <c r="G98" i="13"/>
  <c r="G99" i="13"/>
  <c r="G100" i="13"/>
  <c r="G101" i="13"/>
  <c r="G102" i="13"/>
  <c r="G103" i="13"/>
  <c r="G104" i="13"/>
  <c r="G105" i="13"/>
  <c r="G106" i="13"/>
  <c r="G107" i="13"/>
  <c r="G108" i="13"/>
  <c r="G109" i="13"/>
  <c r="G110" i="13"/>
  <c r="G111" i="13"/>
  <c r="G112" i="13"/>
  <c r="G113" i="13"/>
  <c r="G114" i="13"/>
  <c r="G115" i="13"/>
  <c r="G116" i="13"/>
  <c r="G117" i="13"/>
  <c r="G118" i="13"/>
  <c r="G119" i="13"/>
  <c r="G120" i="13"/>
  <c r="G121" i="13"/>
  <c r="G122" i="13"/>
  <c r="G123" i="13"/>
  <c r="G124" i="13"/>
  <c r="G125" i="13"/>
  <c r="G126" i="13"/>
  <c r="G127" i="13"/>
  <c r="G128" i="13"/>
  <c r="G129" i="13"/>
  <c r="G130" i="13"/>
  <c r="G131" i="13"/>
  <c r="G132" i="13"/>
  <c r="G133" i="13"/>
  <c r="G134" i="13"/>
  <c r="G135" i="13"/>
  <c r="G136" i="13"/>
  <c r="G137" i="13"/>
  <c r="G138" i="13"/>
  <c r="G139" i="13"/>
  <c r="G140" i="13"/>
  <c r="G141" i="13"/>
  <c r="G142" i="13"/>
  <c r="G143" i="13"/>
  <c r="G144" i="13"/>
  <c r="G145" i="13"/>
  <c r="G146" i="13"/>
  <c r="G147" i="13"/>
  <c r="G148" i="13"/>
  <c r="G149" i="13"/>
  <c r="G150" i="13"/>
  <c r="G151" i="13"/>
  <c r="G152" i="13"/>
  <c r="G153" i="13"/>
  <c r="G154" i="13"/>
  <c r="G155" i="13"/>
  <c r="G156" i="13"/>
  <c r="G157" i="13"/>
  <c r="G158" i="13"/>
  <c r="G159" i="13"/>
  <c r="G160" i="13"/>
  <c r="G161" i="13"/>
  <c r="G162" i="13"/>
  <c r="G163" i="13"/>
  <c r="G164" i="13"/>
  <c r="G165" i="13"/>
  <c r="G166" i="13"/>
  <c r="G167" i="13"/>
  <c r="G168" i="13"/>
  <c r="G169" i="13"/>
  <c r="G170" i="13"/>
  <c r="G171" i="13"/>
  <c r="G172" i="13"/>
  <c r="G173" i="13"/>
  <c r="G174" i="13"/>
  <c r="G175" i="13"/>
  <c r="G176" i="13"/>
  <c r="G177" i="13"/>
  <c r="G178" i="13"/>
  <c r="G179" i="13"/>
  <c r="G180" i="13"/>
  <c r="G181" i="13"/>
  <c r="G182" i="13"/>
  <c r="G183" i="13"/>
  <c r="G184" i="13"/>
  <c r="G185" i="13"/>
  <c r="G186" i="13"/>
  <c r="G187" i="13"/>
  <c r="G188" i="13"/>
  <c r="G189" i="13"/>
  <c r="G190" i="13"/>
  <c r="G191" i="13"/>
  <c r="G192" i="13"/>
  <c r="G193" i="13"/>
  <c r="G194" i="13"/>
  <c r="G195" i="13"/>
  <c r="G196" i="13"/>
  <c r="G197" i="13"/>
  <c r="G198" i="13"/>
  <c r="G199" i="13"/>
  <c r="G200" i="13"/>
  <c r="G201" i="13"/>
  <c r="G20" i="13"/>
  <c r="L352" i="15"/>
  <c r="L351" i="15"/>
  <c r="L350" i="15"/>
  <c r="C350" i="15"/>
  <c r="Q350" i="15" s="1"/>
  <c r="B350" i="15"/>
  <c r="L349" i="15"/>
  <c r="L348" i="15"/>
  <c r="L347" i="15"/>
  <c r="P346" i="15"/>
  <c r="L346" i="15"/>
  <c r="L344" i="15"/>
  <c r="L343" i="15"/>
  <c r="L342" i="15"/>
  <c r="C342" i="15"/>
  <c r="B342" i="15"/>
  <c r="Q342" i="15" s="1"/>
  <c r="L341" i="15"/>
  <c r="L340" i="15"/>
  <c r="L339" i="15"/>
  <c r="P338" i="15"/>
  <c r="L338" i="15"/>
  <c r="L336" i="15"/>
  <c r="L335" i="15"/>
  <c r="L334" i="15"/>
  <c r="C334" i="15"/>
  <c r="B334" i="15"/>
  <c r="Q334" i="15" s="1"/>
  <c r="L333" i="15"/>
  <c r="L332" i="15"/>
  <c r="L331" i="15"/>
  <c r="P330" i="15"/>
  <c r="L330" i="15"/>
  <c r="L328" i="15"/>
  <c r="L327" i="15"/>
  <c r="Q326" i="15"/>
  <c r="L326" i="15"/>
  <c r="C326" i="15"/>
  <c r="B326" i="15"/>
  <c r="L325" i="15"/>
  <c r="L324" i="15"/>
  <c r="L323" i="15"/>
  <c r="P322" i="15"/>
  <c r="L322" i="15"/>
  <c r="L320" i="15"/>
  <c r="L319" i="15"/>
  <c r="L318" i="15"/>
  <c r="C318" i="15"/>
  <c r="Q318" i="15" s="1"/>
  <c r="B318" i="15"/>
  <c r="L317" i="15"/>
  <c r="L316" i="15"/>
  <c r="L315" i="15"/>
  <c r="P314" i="15"/>
  <c r="L314" i="15"/>
  <c r="L312" i="15"/>
  <c r="L311" i="15"/>
  <c r="L310" i="15"/>
  <c r="C310" i="15"/>
  <c r="B310" i="15"/>
  <c r="Q310" i="15" s="1"/>
  <c r="L309" i="15"/>
  <c r="L308" i="15"/>
  <c r="L307" i="15"/>
  <c r="P306" i="15"/>
  <c r="L306" i="15"/>
  <c r="L304" i="15"/>
  <c r="L303" i="15"/>
  <c r="L302" i="15"/>
  <c r="C302" i="15"/>
  <c r="L301" i="15"/>
  <c r="L300" i="15"/>
  <c r="L299" i="15"/>
  <c r="P298" i="15"/>
  <c r="B302" i="15" s="1"/>
  <c r="Q302" i="15" s="1"/>
  <c r="L298" i="15"/>
  <c r="L296" i="15"/>
  <c r="L295" i="15"/>
  <c r="L294" i="15"/>
  <c r="C294" i="15"/>
  <c r="B294" i="15"/>
  <c r="L293" i="15"/>
  <c r="L292" i="15"/>
  <c r="L291" i="15"/>
  <c r="P290" i="15"/>
  <c r="L290" i="15"/>
  <c r="L288" i="15"/>
  <c r="L287" i="15"/>
  <c r="L286" i="15"/>
  <c r="C286" i="15"/>
  <c r="Q286" i="15" s="1"/>
  <c r="B286" i="15"/>
  <c r="L285" i="15"/>
  <c r="L284" i="15"/>
  <c r="L283" i="15"/>
  <c r="P282" i="15"/>
  <c r="L282" i="15"/>
  <c r="L280" i="15"/>
  <c r="L279" i="15"/>
  <c r="L278" i="15"/>
  <c r="C278" i="15"/>
  <c r="B278" i="15"/>
  <c r="Q278" i="15" s="1"/>
  <c r="L277" i="15"/>
  <c r="L276" i="15"/>
  <c r="L275" i="15"/>
  <c r="P274" i="15"/>
  <c r="L274" i="15"/>
  <c r="L272" i="15"/>
  <c r="L271" i="15"/>
  <c r="L270" i="15"/>
  <c r="C270" i="15"/>
  <c r="B270" i="15"/>
  <c r="Q270" i="15" s="1"/>
  <c r="L269" i="15"/>
  <c r="L268" i="15"/>
  <c r="L267" i="15"/>
  <c r="P266" i="15"/>
  <c r="L266" i="15"/>
  <c r="L264" i="15"/>
  <c r="L263" i="15"/>
  <c r="Q262" i="15"/>
  <c r="L262" i="15"/>
  <c r="C262" i="15"/>
  <c r="B262" i="15"/>
  <c r="L261" i="15"/>
  <c r="L260" i="15"/>
  <c r="L259" i="15"/>
  <c r="P258" i="15"/>
  <c r="L258" i="15"/>
  <c r="L256" i="15"/>
  <c r="L255" i="15"/>
  <c r="L254" i="15"/>
  <c r="C254" i="15"/>
  <c r="B254" i="15"/>
  <c r="Q254" i="15" s="1"/>
  <c r="L253" i="15"/>
  <c r="L252" i="15"/>
  <c r="L251" i="15"/>
  <c r="P250" i="15"/>
  <c r="L250" i="15"/>
  <c r="L248" i="15"/>
  <c r="L247" i="15"/>
  <c r="L246" i="15"/>
  <c r="C246" i="15"/>
  <c r="Q246" i="15" s="1"/>
  <c r="B246" i="15"/>
  <c r="L245" i="15"/>
  <c r="L244" i="15"/>
  <c r="L243" i="15"/>
  <c r="P242" i="15"/>
  <c r="L242" i="15"/>
  <c r="L240" i="15"/>
  <c r="L239" i="15"/>
  <c r="L238" i="15"/>
  <c r="C238" i="15"/>
  <c r="B238" i="15"/>
  <c r="Q238" i="15" s="1"/>
  <c r="L237" i="15"/>
  <c r="L236" i="15"/>
  <c r="L235" i="15"/>
  <c r="P234" i="15"/>
  <c r="L234" i="15"/>
  <c r="L232" i="15"/>
  <c r="L231" i="15"/>
  <c r="L230" i="15"/>
  <c r="C230" i="15"/>
  <c r="B230" i="15"/>
  <c r="Q230" i="15" s="1"/>
  <c r="L229" i="15"/>
  <c r="L228" i="15"/>
  <c r="L227" i="15"/>
  <c r="P226" i="15"/>
  <c r="L226" i="15"/>
  <c r="L224" i="15"/>
  <c r="L223" i="15"/>
  <c r="Q222" i="15"/>
  <c r="L222" i="15"/>
  <c r="C222" i="15"/>
  <c r="B222" i="15"/>
  <c r="L221" i="15"/>
  <c r="L220" i="15"/>
  <c r="L219" i="15"/>
  <c r="P218" i="15"/>
  <c r="L218" i="15"/>
  <c r="L216" i="15"/>
  <c r="L215" i="15"/>
  <c r="L214" i="15"/>
  <c r="C214" i="15"/>
  <c r="B214" i="15"/>
  <c r="Q214" i="15" s="1"/>
  <c r="L213" i="15"/>
  <c r="L212" i="15"/>
  <c r="L211" i="15"/>
  <c r="P210" i="15"/>
  <c r="L210" i="15"/>
  <c r="L208" i="15"/>
  <c r="L207" i="15"/>
  <c r="L206" i="15"/>
  <c r="C206" i="15"/>
  <c r="Q206" i="15" s="1"/>
  <c r="B206" i="15"/>
  <c r="L205" i="15"/>
  <c r="L204" i="15"/>
  <c r="L203" i="15"/>
  <c r="P202" i="15"/>
  <c r="L202" i="15"/>
  <c r="L200" i="15"/>
  <c r="L199" i="15"/>
  <c r="L198" i="15"/>
  <c r="C198" i="15"/>
  <c r="B198" i="15"/>
  <c r="Q198" i="15" s="1"/>
  <c r="L197" i="15"/>
  <c r="L196" i="15"/>
  <c r="L195" i="15"/>
  <c r="P194" i="15"/>
  <c r="L194" i="15"/>
  <c r="L192" i="15"/>
  <c r="L191" i="15"/>
  <c r="L190" i="15"/>
  <c r="C190" i="15"/>
  <c r="B190" i="15"/>
  <c r="Q190" i="15" s="1"/>
  <c r="L189" i="15"/>
  <c r="L188" i="15"/>
  <c r="L187" i="15"/>
  <c r="P186" i="15"/>
  <c r="L186" i="15"/>
  <c r="L184" i="15"/>
  <c r="L183" i="15"/>
  <c r="Q182" i="15"/>
  <c r="L182" i="15"/>
  <c r="C182" i="15"/>
  <c r="B182" i="15"/>
  <c r="L181" i="15"/>
  <c r="L180" i="15"/>
  <c r="L179" i="15"/>
  <c r="P178" i="15"/>
  <c r="L178" i="15"/>
  <c r="L176" i="15"/>
  <c r="L175" i="15"/>
  <c r="L174" i="15"/>
  <c r="C174" i="15"/>
  <c r="B174" i="15"/>
  <c r="Q174" i="15" s="1"/>
  <c r="L173" i="15"/>
  <c r="L172" i="15"/>
  <c r="L171" i="15"/>
  <c r="P170" i="15"/>
  <c r="L170" i="15"/>
  <c r="L168" i="15"/>
  <c r="L167" i="15"/>
  <c r="L166" i="15"/>
  <c r="C166" i="15"/>
  <c r="Q166" i="15" s="1"/>
  <c r="B166" i="15"/>
  <c r="L165" i="15"/>
  <c r="L164" i="15"/>
  <c r="L163" i="15"/>
  <c r="P162" i="15"/>
  <c r="L162" i="15"/>
  <c r="L160" i="15"/>
  <c r="L159" i="15"/>
  <c r="L158" i="15"/>
  <c r="C158" i="15"/>
  <c r="B158" i="15"/>
  <c r="Q158" i="15" s="1"/>
  <c r="L157" i="15"/>
  <c r="L156" i="15"/>
  <c r="L155" i="15"/>
  <c r="P154" i="15"/>
  <c r="L154" i="15"/>
  <c r="L152" i="15"/>
  <c r="L151" i="15"/>
  <c r="L150" i="15"/>
  <c r="C150" i="15"/>
  <c r="B150" i="15"/>
  <c r="Q150" i="15" s="1"/>
  <c r="L149" i="15"/>
  <c r="L148" i="15"/>
  <c r="L147" i="15"/>
  <c r="P146" i="15"/>
  <c r="L146" i="15"/>
  <c r="L144" i="15"/>
  <c r="L143" i="15"/>
  <c r="Q142" i="15"/>
  <c r="L142" i="15"/>
  <c r="C142" i="15"/>
  <c r="B142" i="15"/>
  <c r="L141" i="15"/>
  <c r="L140" i="15"/>
  <c r="L139" i="15"/>
  <c r="P138" i="15"/>
  <c r="L138" i="15"/>
  <c r="L136" i="15"/>
  <c r="L135" i="15"/>
  <c r="L134" i="15"/>
  <c r="C134" i="15"/>
  <c r="B134" i="15"/>
  <c r="Q134" i="15" s="1"/>
  <c r="L133" i="15"/>
  <c r="L132" i="15"/>
  <c r="L131" i="15"/>
  <c r="P130" i="15"/>
  <c r="L130" i="15"/>
  <c r="L128" i="15"/>
  <c r="L127" i="15"/>
  <c r="L126" i="15"/>
  <c r="C126" i="15"/>
  <c r="Q126" i="15" s="1"/>
  <c r="B126" i="15"/>
  <c r="L125" i="15"/>
  <c r="L124" i="15"/>
  <c r="L123" i="15"/>
  <c r="P122" i="15"/>
  <c r="L122" i="15"/>
  <c r="L120" i="15"/>
  <c r="L119" i="15"/>
  <c r="L118" i="15"/>
  <c r="C118" i="15"/>
  <c r="B118" i="15"/>
  <c r="Q118" i="15" s="1"/>
  <c r="L117" i="15"/>
  <c r="L116" i="15"/>
  <c r="L115" i="15"/>
  <c r="P114" i="15"/>
  <c r="L114" i="15"/>
  <c r="L112" i="15"/>
  <c r="L111" i="15"/>
  <c r="L110" i="15"/>
  <c r="C110" i="15"/>
  <c r="B110" i="15"/>
  <c r="Q110" i="15" s="1"/>
  <c r="L109" i="15"/>
  <c r="L108" i="15"/>
  <c r="L107" i="15"/>
  <c r="P106" i="15"/>
  <c r="L106" i="15"/>
  <c r="L104" i="15"/>
  <c r="L103" i="15"/>
  <c r="Q102" i="15"/>
  <c r="L102" i="15"/>
  <c r="C102" i="15"/>
  <c r="B102" i="15"/>
  <c r="L101" i="15"/>
  <c r="L100" i="15"/>
  <c r="L99" i="15"/>
  <c r="P98" i="15"/>
  <c r="L98" i="15"/>
  <c r="L96" i="15"/>
  <c r="L95" i="15"/>
  <c r="L94" i="15"/>
  <c r="C94" i="15"/>
  <c r="B94" i="15"/>
  <c r="Q94" i="15" s="1"/>
  <c r="L93" i="15"/>
  <c r="L92" i="15"/>
  <c r="L91" i="15"/>
  <c r="P90" i="15"/>
  <c r="L90" i="15"/>
  <c r="L88" i="15"/>
  <c r="L87" i="15"/>
  <c r="L86" i="15"/>
  <c r="C86" i="15"/>
  <c r="Q86" i="15" s="1"/>
  <c r="B86" i="15"/>
  <c r="L85" i="15"/>
  <c r="L84" i="15"/>
  <c r="L83" i="15"/>
  <c r="P82" i="15"/>
  <c r="L82" i="15"/>
  <c r="L80" i="15"/>
  <c r="L79" i="15"/>
  <c r="L78" i="15"/>
  <c r="C78" i="15"/>
  <c r="B78" i="15"/>
  <c r="Q78" i="15" s="1"/>
  <c r="L77" i="15"/>
  <c r="L76" i="15"/>
  <c r="L75" i="15"/>
  <c r="P74" i="15"/>
  <c r="L74" i="15"/>
  <c r="L72" i="15"/>
  <c r="L71" i="15"/>
  <c r="L70" i="15"/>
  <c r="C70" i="15"/>
  <c r="B70" i="15"/>
  <c r="Q70" i="15" s="1"/>
  <c r="L69" i="15"/>
  <c r="L68" i="15"/>
  <c r="L67" i="15"/>
  <c r="P66" i="15"/>
  <c r="L66" i="15"/>
  <c r="L64" i="15"/>
  <c r="L63" i="15"/>
  <c r="Q62" i="15"/>
  <c r="L62" i="15"/>
  <c r="C62" i="15"/>
  <c r="B62" i="15"/>
  <c r="L61" i="15"/>
  <c r="L60" i="15"/>
  <c r="L59" i="15"/>
  <c r="P58" i="15"/>
  <c r="L58" i="15"/>
  <c r="L56" i="15"/>
  <c r="L55" i="15"/>
  <c r="L54" i="15"/>
  <c r="C54" i="15"/>
  <c r="B54" i="15"/>
  <c r="L53" i="15"/>
  <c r="L52" i="15"/>
  <c r="L51" i="15"/>
  <c r="P50" i="15"/>
  <c r="L50" i="15"/>
  <c r="L48" i="15"/>
  <c r="L47" i="15"/>
  <c r="L46" i="15"/>
  <c r="C46" i="15"/>
  <c r="L45" i="15"/>
  <c r="L44" i="15"/>
  <c r="L43" i="15"/>
  <c r="P42" i="15"/>
  <c r="B46" i="15" s="1"/>
  <c r="Q46" i="15" s="1"/>
  <c r="L42" i="15"/>
  <c r="L36" i="15"/>
  <c r="L35" i="15"/>
  <c r="L37" i="15"/>
  <c r="L38" i="15"/>
  <c r="L39" i="15"/>
  <c r="L40" i="15"/>
  <c r="L34" i="15"/>
  <c r="P34" i="15"/>
  <c r="B38" i="15" s="1"/>
  <c r="C38" i="15"/>
  <c r="P26" i="15"/>
  <c r="B407" i="15"/>
  <c r="B408" i="15"/>
  <c r="B409" i="15"/>
  <c r="B410" i="15"/>
  <c r="Q54" i="15" l="1"/>
  <c r="Q38" i="15"/>
  <c r="V198" i="13"/>
  <c r="A198" i="13"/>
  <c r="V194" i="13"/>
  <c r="A194" i="13"/>
  <c r="V190" i="13"/>
  <c r="A190" i="13"/>
  <c r="V186" i="13"/>
  <c r="A186" i="13"/>
  <c r="V182" i="13"/>
  <c r="A182" i="13"/>
  <c r="V178" i="13"/>
  <c r="A178" i="13"/>
  <c r="V174" i="13"/>
  <c r="A174" i="13"/>
  <c r="V170" i="13"/>
  <c r="A170" i="13"/>
  <c r="V166" i="13"/>
  <c r="A166" i="13"/>
  <c r="V162" i="13"/>
  <c r="A162" i="13"/>
  <c r="V158" i="13"/>
  <c r="A158" i="13"/>
  <c r="V154" i="13"/>
  <c r="A154" i="13"/>
  <c r="V150" i="13"/>
  <c r="A150" i="13"/>
  <c r="V146" i="13"/>
  <c r="A146" i="13"/>
  <c r="V142" i="13"/>
  <c r="A142" i="13"/>
  <c r="V138" i="13"/>
  <c r="A138" i="13"/>
  <c r="V134" i="13"/>
  <c r="A134" i="13"/>
  <c r="V130" i="13"/>
  <c r="A130" i="13"/>
  <c r="V126" i="13"/>
  <c r="A126" i="13"/>
  <c r="V122" i="13"/>
  <c r="A122" i="13"/>
  <c r="V118" i="13"/>
  <c r="A118" i="13"/>
  <c r="V114" i="13"/>
  <c r="A114" i="13"/>
  <c r="V110" i="13"/>
  <c r="A110" i="13"/>
  <c r="V106" i="13"/>
  <c r="A106" i="13"/>
  <c r="V102" i="13"/>
  <c r="A102" i="13"/>
  <c r="V98" i="13"/>
  <c r="A98" i="13"/>
  <c r="V94" i="13"/>
  <c r="A94" i="13"/>
  <c r="V90" i="13"/>
  <c r="A90" i="13"/>
  <c r="V86" i="13"/>
  <c r="A86" i="13"/>
  <c r="V82" i="13"/>
  <c r="A82" i="13"/>
  <c r="V78" i="13"/>
  <c r="A78" i="13"/>
  <c r="V74" i="13"/>
  <c r="A74" i="13"/>
  <c r="V70" i="13"/>
  <c r="A70" i="13"/>
  <c r="V66" i="13"/>
  <c r="A66" i="13"/>
  <c r="V62" i="13"/>
  <c r="A62" i="13"/>
  <c r="V58" i="13"/>
  <c r="A58" i="13"/>
  <c r="V54" i="13"/>
  <c r="A54" i="13"/>
  <c r="V50" i="13"/>
  <c r="A50" i="13"/>
  <c r="V46" i="13"/>
  <c r="A46" i="13"/>
  <c r="V42" i="13"/>
  <c r="A42" i="13"/>
  <c r="V38" i="13"/>
  <c r="A38" i="13"/>
  <c r="V34" i="13"/>
  <c r="A34" i="13"/>
  <c r="V30" i="13"/>
  <c r="A30" i="13"/>
  <c r="V26" i="13"/>
  <c r="A26" i="13"/>
  <c r="V201" i="13"/>
  <c r="A201" i="13"/>
  <c r="V197" i="13"/>
  <c r="A197" i="13"/>
  <c r="V193" i="13"/>
  <c r="A193" i="13"/>
  <c r="V189" i="13"/>
  <c r="A189" i="13"/>
  <c r="V185" i="13"/>
  <c r="A185" i="13"/>
  <c r="V181" i="13"/>
  <c r="A181" i="13"/>
  <c r="V177" i="13"/>
  <c r="A177" i="13"/>
  <c r="V173" i="13"/>
  <c r="A173" i="13"/>
  <c r="V169" i="13"/>
  <c r="A169" i="13"/>
  <c r="V165" i="13"/>
  <c r="A165" i="13"/>
  <c r="V161" i="13"/>
  <c r="A161" i="13"/>
  <c r="V157" i="13"/>
  <c r="A157" i="13"/>
  <c r="V153" i="13"/>
  <c r="A153" i="13"/>
  <c r="V149" i="13"/>
  <c r="A149" i="13"/>
  <c r="V145" i="13"/>
  <c r="A145" i="13"/>
  <c r="V141" i="13"/>
  <c r="A141" i="13"/>
  <c r="V137" i="13"/>
  <c r="A137" i="13"/>
  <c r="V133" i="13"/>
  <c r="A133" i="13"/>
  <c r="V129" i="13"/>
  <c r="A129" i="13"/>
  <c r="V125" i="13"/>
  <c r="A125" i="13"/>
  <c r="V121" i="13"/>
  <c r="A121" i="13"/>
  <c r="V117" i="13"/>
  <c r="A117" i="13"/>
  <c r="V113" i="13"/>
  <c r="A113" i="13"/>
  <c r="V109" i="13"/>
  <c r="A109" i="13"/>
  <c r="V105" i="13"/>
  <c r="A105" i="13"/>
  <c r="V101" i="13"/>
  <c r="A101" i="13"/>
  <c r="V97" i="13"/>
  <c r="A97" i="13"/>
  <c r="V93" i="13"/>
  <c r="A93" i="13"/>
  <c r="V89" i="13"/>
  <c r="A89" i="13"/>
  <c r="V85" i="13"/>
  <c r="A85" i="13"/>
  <c r="V81" i="13"/>
  <c r="A81" i="13"/>
  <c r="V77" i="13"/>
  <c r="A77" i="13"/>
  <c r="V73" i="13"/>
  <c r="A73" i="13"/>
  <c r="V69" i="13"/>
  <c r="A69" i="13"/>
  <c r="V65" i="13"/>
  <c r="A65" i="13"/>
  <c r="V61" i="13"/>
  <c r="A61" i="13"/>
  <c r="V57" i="13"/>
  <c r="A57" i="13"/>
  <c r="V53" i="13"/>
  <c r="A53" i="13"/>
  <c r="V49" i="13"/>
  <c r="A49" i="13"/>
  <c r="V45" i="13"/>
  <c r="A45" i="13"/>
  <c r="V41" i="13"/>
  <c r="A41" i="13"/>
  <c r="V37" i="13"/>
  <c r="A37" i="13"/>
  <c r="V33" i="13"/>
  <c r="A33" i="13"/>
  <c r="V29" i="13"/>
  <c r="A29" i="13"/>
  <c r="V25" i="13"/>
  <c r="A25" i="13"/>
  <c r="V200" i="13"/>
  <c r="A200" i="13"/>
  <c r="V196" i="13"/>
  <c r="A196" i="13"/>
  <c r="V192" i="13"/>
  <c r="A192" i="13"/>
  <c r="V188" i="13"/>
  <c r="A188" i="13"/>
  <c r="V184" i="13"/>
  <c r="A184" i="13"/>
  <c r="V180" i="13"/>
  <c r="A180" i="13"/>
  <c r="V176" i="13"/>
  <c r="A176" i="13"/>
  <c r="V172" i="13"/>
  <c r="A172" i="13"/>
  <c r="V168" i="13"/>
  <c r="A168" i="13"/>
  <c r="V164" i="13"/>
  <c r="A164" i="13"/>
  <c r="V160" i="13"/>
  <c r="A160" i="13"/>
  <c r="V156" i="13"/>
  <c r="A156" i="13"/>
  <c r="V152" i="13"/>
  <c r="A152" i="13"/>
  <c r="V148" i="13"/>
  <c r="A148" i="13"/>
  <c r="V144" i="13"/>
  <c r="A144" i="13"/>
  <c r="V140" i="13"/>
  <c r="A140" i="13"/>
  <c r="V136" i="13"/>
  <c r="A136" i="13"/>
  <c r="V132" i="13"/>
  <c r="A132" i="13"/>
  <c r="V128" i="13"/>
  <c r="A128" i="13"/>
  <c r="V124" i="13"/>
  <c r="A124" i="13"/>
  <c r="V120" i="13"/>
  <c r="A120" i="13"/>
  <c r="V116" i="13"/>
  <c r="A116" i="13"/>
  <c r="V112" i="13"/>
  <c r="A112" i="13"/>
  <c r="V108" i="13"/>
  <c r="A108" i="13"/>
  <c r="V104" i="13"/>
  <c r="A104" i="13"/>
  <c r="V100" i="13"/>
  <c r="A100" i="13"/>
  <c r="V96" i="13"/>
  <c r="A96" i="13"/>
  <c r="V92" i="13"/>
  <c r="A92" i="13"/>
  <c r="V88" i="13"/>
  <c r="A88" i="13"/>
  <c r="V84" i="13"/>
  <c r="A84" i="13"/>
  <c r="V80" i="13"/>
  <c r="A80" i="13"/>
  <c r="V76" i="13"/>
  <c r="A76" i="13"/>
  <c r="V72" i="13"/>
  <c r="A72" i="13"/>
  <c r="V68" i="13"/>
  <c r="A68" i="13"/>
  <c r="V64" i="13"/>
  <c r="A64" i="13"/>
  <c r="V60" i="13"/>
  <c r="A60" i="13"/>
  <c r="V56" i="13"/>
  <c r="A56" i="13"/>
  <c r="V52" i="13"/>
  <c r="A52" i="13"/>
  <c r="V48" i="13"/>
  <c r="A48" i="13"/>
  <c r="V44" i="13"/>
  <c r="A44" i="13"/>
  <c r="V40" i="13"/>
  <c r="A40" i="13"/>
  <c r="V36" i="13"/>
  <c r="A36" i="13"/>
  <c r="V32" i="13"/>
  <c r="A32" i="13"/>
  <c r="V28" i="13"/>
  <c r="A28" i="13"/>
  <c r="V199" i="13"/>
  <c r="A199" i="13"/>
  <c r="V195" i="13"/>
  <c r="A195" i="13"/>
  <c r="V191" i="13"/>
  <c r="A191" i="13"/>
  <c r="V187" i="13"/>
  <c r="A187" i="13"/>
  <c r="V183" i="13"/>
  <c r="A183" i="13"/>
  <c r="V179" i="13"/>
  <c r="A179" i="13"/>
  <c r="V175" i="13"/>
  <c r="A175" i="13"/>
  <c r="V171" i="13"/>
  <c r="A171" i="13"/>
  <c r="V167" i="13"/>
  <c r="A167" i="13"/>
  <c r="V163" i="13"/>
  <c r="A163" i="13"/>
  <c r="V159" i="13"/>
  <c r="A159" i="13"/>
  <c r="V155" i="13"/>
  <c r="A155" i="13"/>
  <c r="V151" i="13"/>
  <c r="A151" i="13"/>
  <c r="V147" i="13"/>
  <c r="A147" i="13"/>
  <c r="V143" i="13"/>
  <c r="A143" i="13"/>
  <c r="V139" i="13"/>
  <c r="A139" i="13"/>
  <c r="V135" i="13"/>
  <c r="A135" i="13"/>
  <c r="V131" i="13"/>
  <c r="A131" i="13"/>
  <c r="V127" i="13"/>
  <c r="A127" i="13"/>
  <c r="V123" i="13"/>
  <c r="A123" i="13"/>
  <c r="V119" i="13"/>
  <c r="A119" i="13"/>
  <c r="V115" i="13"/>
  <c r="A115" i="13"/>
  <c r="V111" i="13"/>
  <c r="A111" i="13"/>
  <c r="V107" i="13"/>
  <c r="A107" i="13"/>
  <c r="V103" i="13"/>
  <c r="A103" i="13"/>
  <c r="V99" i="13"/>
  <c r="A99" i="13"/>
  <c r="V95" i="13"/>
  <c r="A95" i="13"/>
  <c r="V91" i="13"/>
  <c r="A91" i="13"/>
  <c r="V87" i="13"/>
  <c r="A87" i="13"/>
  <c r="V83" i="13"/>
  <c r="A83" i="13"/>
  <c r="V79" i="13"/>
  <c r="A79" i="13"/>
  <c r="V75" i="13"/>
  <c r="A75" i="13"/>
  <c r="V71" i="13"/>
  <c r="A71" i="13"/>
  <c r="V67" i="13"/>
  <c r="A67" i="13"/>
  <c r="V63" i="13"/>
  <c r="A63" i="13"/>
  <c r="V59" i="13"/>
  <c r="A59" i="13"/>
  <c r="V55" i="13"/>
  <c r="A55" i="13"/>
  <c r="V51" i="13"/>
  <c r="A51" i="13"/>
  <c r="V47" i="13"/>
  <c r="A47" i="13"/>
  <c r="V43" i="13"/>
  <c r="A43" i="13"/>
  <c r="V39" i="13"/>
  <c r="A39" i="13"/>
  <c r="V35" i="13"/>
  <c r="A35" i="13"/>
  <c r="V31" i="13"/>
  <c r="A31" i="13"/>
  <c r="V27" i="13"/>
  <c r="A27" i="13"/>
  <c r="U22" i="13"/>
  <c r="A22" i="13"/>
  <c r="V24" i="13"/>
  <c r="S24" i="13" s="1"/>
  <c r="U24" i="13"/>
  <c r="V21" i="13"/>
  <c r="S21" i="13" s="1"/>
  <c r="U21" i="13"/>
  <c r="V23" i="13"/>
  <c r="S23" i="13" s="1"/>
  <c r="U23" i="13"/>
  <c r="V22" i="13"/>
  <c r="S22" i="13" s="1"/>
  <c r="Q294" i="15"/>
  <c r="Q20" i="15" l="1"/>
  <c r="C25" i="14" s="1"/>
  <c r="C9" i="13"/>
  <c r="F9" i="13" s="1"/>
  <c r="C8" i="13"/>
  <c r="F8" i="13" s="1"/>
  <c r="C7" i="13"/>
  <c r="F7" i="13" s="1"/>
  <c r="C404" i="15"/>
  <c r="D404" i="15"/>
  <c r="B405" i="15"/>
  <c r="B406" i="15"/>
  <c r="F10" i="13" l="1"/>
  <c r="C24" i="14" s="1"/>
  <c r="L26" i="15"/>
  <c r="C30" i="15"/>
  <c r="B30" i="15"/>
  <c r="L27" i="15"/>
  <c r="L28" i="15"/>
  <c r="L29" i="15"/>
  <c r="L30" i="15"/>
  <c r="L31" i="15"/>
  <c r="L32" i="15"/>
  <c r="Q195" i="13" l="1"/>
  <c r="Q191" i="13"/>
  <c r="Q179" i="13"/>
  <c r="Q127" i="13"/>
  <c r="Q115" i="13"/>
  <c r="Q111" i="13"/>
  <c r="Q95" i="13"/>
  <c r="Q47" i="13"/>
  <c r="Q31" i="13"/>
  <c r="Q178" i="13"/>
  <c r="Q142" i="13"/>
  <c r="Q138" i="13"/>
  <c r="Q130" i="13"/>
  <c r="Q126" i="13"/>
  <c r="Q122" i="13"/>
  <c r="Q114" i="13"/>
  <c r="Q110" i="13"/>
  <c r="Q82" i="13"/>
  <c r="Q66" i="13"/>
  <c r="Q58" i="13"/>
  <c r="Q50" i="13"/>
  <c r="Q42" i="13"/>
  <c r="Q34" i="13"/>
  <c r="Q30" i="13"/>
  <c r="Q140" i="13"/>
  <c r="Q132" i="13"/>
  <c r="Q124" i="13"/>
  <c r="Q116" i="13"/>
  <c r="Q112" i="13"/>
  <c r="Q108" i="13"/>
  <c r="Q100" i="13"/>
  <c r="Q96" i="13"/>
  <c r="Q68" i="13"/>
  <c r="Q56" i="13"/>
  <c r="Q52" i="13"/>
  <c r="Q40" i="13"/>
  <c r="Q36" i="13"/>
  <c r="Q189" i="13"/>
  <c r="Q185" i="13"/>
  <c r="Q184" i="13"/>
  <c r="Q181" i="13"/>
  <c r="Q173" i="13"/>
  <c r="Q171" i="13"/>
  <c r="Q169" i="13"/>
  <c r="Q167" i="13"/>
  <c r="Q165" i="13"/>
  <c r="Q161" i="13"/>
  <c r="Q155" i="13"/>
  <c r="Q153" i="13"/>
  <c r="Q151" i="13"/>
  <c r="Q149" i="13"/>
  <c r="Q141" i="13"/>
  <c r="Q137" i="13"/>
  <c r="Q131" i="13"/>
  <c r="Q129" i="13"/>
  <c r="Q125" i="13"/>
  <c r="Q121" i="13"/>
  <c r="Q117" i="13"/>
  <c r="Q113" i="13"/>
  <c r="Q134" i="13"/>
  <c r="Q133" i="13"/>
  <c r="Q118" i="13"/>
  <c r="Q109" i="13"/>
  <c r="Q201" i="13"/>
  <c r="Q103" i="13"/>
  <c r="Q86" i="13"/>
  <c r="Q200" i="13"/>
  <c r="Q193" i="13"/>
  <c r="Q182" i="13"/>
  <c r="Q177" i="13"/>
  <c r="Q166" i="13"/>
  <c r="Q150" i="13"/>
  <c r="Q105" i="13"/>
  <c r="Q104" i="13"/>
  <c r="Q101" i="13"/>
  <c r="Q97" i="13"/>
  <c r="Q72" i="13"/>
  <c r="Q70" i="13"/>
  <c r="Q157" i="13"/>
  <c r="Q145" i="13"/>
  <c r="Q93" i="13"/>
  <c r="Q89" i="13"/>
  <c r="Q85" i="13"/>
  <c r="Q81" i="13"/>
  <c r="Q77" i="13"/>
  <c r="Q73" i="13"/>
  <c r="Q69" i="13"/>
  <c r="Q65" i="13"/>
  <c r="Q62" i="13"/>
  <c r="Q61" i="13"/>
  <c r="Q57" i="13"/>
  <c r="Q55" i="13"/>
  <c r="Q54" i="13"/>
  <c r="Q53" i="13"/>
  <c r="Q49" i="13"/>
  <c r="Q46" i="13"/>
  <c r="Q45" i="13"/>
  <c r="Q41" i="13"/>
  <c r="Q38" i="13"/>
  <c r="Q37" i="13"/>
  <c r="Q33" i="13"/>
  <c r="Q29" i="13"/>
  <c r="Q25" i="13"/>
  <c r="Q197" i="13"/>
  <c r="Q190" i="13"/>
  <c r="Q183" i="13"/>
  <c r="Q88" i="13"/>
  <c r="Q176" i="13" l="1"/>
  <c r="Q120" i="13"/>
  <c r="Q136" i="13"/>
  <c r="Q187" i="13"/>
  <c r="Q67" i="13"/>
  <c r="Q39" i="13"/>
  <c r="Q51" i="13"/>
  <c r="Q152" i="13"/>
  <c r="Q168" i="13"/>
  <c r="Q98" i="13"/>
  <c r="Q119" i="13"/>
  <c r="Q135" i="13"/>
  <c r="Q147" i="13"/>
  <c r="Q163" i="13"/>
  <c r="Q198" i="13"/>
  <c r="Q44" i="13"/>
  <c r="Q60" i="13"/>
  <c r="Q84" i="13"/>
  <c r="Q71" i="13"/>
  <c r="Q87" i="13"/>
  <c r="Q199" i="13"/>
  <c r="Q102" i="13"/>
  <c r="Q99" i="13"/>
  <c r="Q48" i="13"/>
  <c r="Q64" i="13"/>
  <c r="Q128" i="13"/>
  <c r="Q94" i="13"/>
  <c r="Q75" i="13"/>
  <c r="Q92" i="13"/>
  <c r="Q43" i="13"/>
  <c r="Q63" i="13"/>
  <c r="Q158" i="13"/>
  <c r="Q175" i="13"/>
  <c r="Q192" i="13"/>
  <c r="Q143" i="13"/>
  <c r="Q107" i="13"/>
  <c r="Q123" i="13"/>
  <c r="Q139" i="13"/>
  <c r="Q159" i="13"/>
  <c r="Q174" i="13"/>
  <c r="Q26" i="13"/>
  <c r="Q32" i="13"/>
  <c r="Q35" i="13"/>
  <c r="Q59" i="13"/>
  <c r="Q79" i="13"/>
  <c r="Q144" i="13"/>
  <c r="Q160" i="13"/>
  <c r="Q106" i="13"/>
  <c r="Q146" i="13"/>
  <c r="Q154" i="13"/>
  <c r="Q162" i="13"/>
  <c r="Q170" i="13"/>
  <c r="Q90" i="13"/>
  <c r="Q186" i="13"/>
  <c r="Q194" i="13"/>
  <c r="Q180" i="13"/>
  <c r="Q74" i="13"/>
  <c r="Q148" i="13"/>
  <c r="Q156" i="13"/>
  <c r="Q164" i="13"/>
  <c r="Q172" i="13"/>
  <c r="Q188" i="13"/>
  <c r="Q196" i="13"/>
  <c r="Q76" i="13"/>
  <c r="Q78" i="13"/>
  <c r="Q80" i="13"/>
  <c r="Q83" i="13"/>
  <c r="Q91" i="13"/>
  <c r="Q23" i="13"/>
  <c r="Q28" i="13"/>
  <c r="Q22" i="13"/>
  <c r="Q21" i="13"/>
  <c r="Q27" i="13"/>
  <c r="Q24" i="13"/>
  <c r="Q16" i="13" l="1"/>
  <c r="C23" i="14" s="1"/>
  <c r="C29" i="14" s="1"/>
</calcChain>
</file>

<file path=xl/sharedStrings.xml><?xml version="1.0" encoding="utf-8"?>
<sst xmlns="http://schemas.openxmlformats.org/spreadsheetml/2006/main" count="1181" uniqueCount="235">
  <si>
    <t>氏名</t>
    <rPh sb="0" eb="2">
      <t>シメイ</t>
    </rPh>
    <phoneticPr fontId="3"/>
  </si>
  <si>
    <t>性別</t>
    <rPh sb="0" eb="2">
      <t>セイベツ</t>
    </rPh>
    <phoneticPr fontId="3"/>
  </si>
  <si>
    <t>男</t>
    <rPh sb="0" eb="1">
      <t>オトコ</t>
    </rPh>
    <phoneticPr fontId="3"/>
  </si>
  <si>
    <t>走順</t>
    <rPh sb="0" eb="1">
      <t>ハシ</t>
    </rPh>
    <rPh sb="1" eb="2">
      <t>ジュン</t>
    </rPh>
    <phoneticPr fontId="3"/>
  </si>
  <si>
    <t>1走</t>
    <rPh sb="1" eb="2">
      <t>ソウ</t>
    </rPh>
    <phoneticPr fontId="3"/>
  </si>
  <si>
    <t>2走</t>
    <rPh sb="1" eb="2">
      <t>ソウ</t>
    </rPh>
    <phoneticPr fontId="3"/>
  </si>
  <si>
    <t>3走</t>
    <rPh sb="1" eb="2">
      <t>ソウ</t>
    </rPh>
    <phoneticPr fontId="3"/>
  </si>
  <si>
    <t>4走</t>
    <rPh sb="1" eb="2">
      <t>ソウ</t>
    </rPh>
    <phoneticPr fontId="3"/>
  </si>
  <si>
    <t>5走</t>
    <rPh sb="1" eb="2">
      <t>ソウ</t>
    </rPh>
    <phoneticPr fontId="3"/>
  </si>
  <si>
    <t>6走</t>
    <rPh sb="1" eb="2">
      <t>ソウ</t>
    </rPh>
    <phoneticPr fontId="3"/>
  </si>
  <si>
    <t>7走</t>
    <rPh sb="1" eb="2">
      <t>ソウ</t>
    </rPh>
    <phoneticPr fontId="3"/>
  </si>
  <si>
    <t>年齢</t>
    <rPh sb="0" eb="2">
      <t>ネンレイ</t>
    </rPh>
    <phoneticPr fontId="3"/>
  </si>
  <si>
    <t>記入例</t>
    <rPh sb="0" eb="2">
      <t>キニュウ</t>
    </rPh>
    <rPh sb="2" eb="3">
      <t>レイ</t>
    </rPh>
    <phoneticPr fontId="3"/>
  </si>
  <si>
    <t>正規</t>
    <rPh sb="0" eb="2">
      <t>セイキ</t>
    </rPh>
    <phoneticPr fontId="3"/>
  </si>
  <si>
    <t>住所</t>
    <rPh sb="0" eb="2">
      <t>ジュウショ</t>
    </rPh>
    <phoneticPr fontId="3"/>
  </si>
  <si>
    <t>振込み日</t>
    <rPh sb="0" eb="2">
      <t>フリコ</t>
    </rPh>
    <rPh sb="3" eb="4">
      <t>ビ</t>
    </rPh>
    <phoneticPr fontId="3"/>
  </si>
  <si>
    <t>本大会エントリーにて集めた個人情報は、本大会実施の目的と、次回大会の本人への通知目的以外には利用しません。</t>
    <rPh sb="0" eb="1">
      <t>ホン</t>
    </rPh>
    <rPh sb="1" eb="3">
      <t>タイカイ</t>
    </rPh>
    <rPh sb="10" eb="11">
      <t>アツ</t>
    </rPh>
    <rPh sb="13" eb="15">
      <t>コジン</t>
    </rPh>
    <rPh sb="15" eb="17">
      <t>ジョウホウ</t>
    </rPh>
    <rPh sb="19" eb="22">
      <t>ホンタイカイ</t>
    </rPh>
    <rPh sb="22" eb="24">
      <t>ジッシ</t>
    </rPh>
    <rPh sb="25" eb="27">
      <t>モクテキ</t>
    </rPh>
    <rPh sb="29" eb="31">
      <t>ジカイ</t>
    </rPh>
    <rPh sb="31" eb="33">
      <t>タイカイ</t>
    </rPh>
    <rPh sb="34" eb="36">
      <t>ホンニン</t>
    </rPh>
    <rPh sb="38" eb="40">
      <t>ツウチ</t>
    </rPh>
    <rPh sb="40" eb="42">
      <t>モクテキ</t>
    </rPh>
    <rPh sb="42" eb="44">
      <t>イガイ</t>
    </rPh>
    <rPh sb="46" eb="48">
      <t>リヨウ</t>
    </rPh>
    <phoneticPr fontId="3"/>
  </si>
  <si>
    <t>ふりがな
（ひらがな）</t>
    <phoneticPr fontId="3"/>
  </si>
  <si>
    <t>個人の申込みでも、クラブの申込みでも、この用紙を利用下さい。円滑な処理進行のため、極力クラブ単位で一括して申し込んで下さい。</t>
    <rPh sb="0" eb="2">
      <t>コジン</t>
    </rPh>
    <rPh sb="3" eb="5">
      <t>モウシコ</t>
    </rPh>
    <rPh sb="13" eb="15">
      <t>モウシコ</t>
    </rPh>
    <rPh sb="21" eb="23">
      <t>ヨウシ</t>
    </rPh>
    <rPh sb="24" eb="26">
      <t>リヨウ</t>
    </rPh>
    <rPh sb="26" eb="27">
      <t>クダ</t>
    </rPh>
    <rPh sb="30" eb="32">
      <t>エンカツ</t>
    </rPh>
    <rPh sb="33" eb="35">
      <t>ショリ</t>
    </rPh>
    <rPh sb="35" eb="37">
      <t>シンコウ</t>
    </rPh>
    <rPh sb="41" eb="43">
      <t>キョクリョク</t>
    </rPh>
    <rPh sb="46" eb="48">
      <t>タンイ</t>
    </rPh>
    <rPh sb="49" eb="51">
      <t>イッカツ</t>
    </rPh>
    <rPh sb="53" eb="54">
      <t>モウ</t>
    </rPh>
    <rPh sb="55" eb="56">
      <t>コ</t>
    </rPh>
    <rPh sb="58" eb="59">
      <t>クダ</t>
    </rPh>
    <phoneticPr fontId="3"/>
  </si>
  <si>
    <t>クラス</t>
    <phoneticPr fontId="3"/>
  </si>
  <si>
    <t>オープン</t>
    <phoneticPr fontId="3"/>
  </si>
  <si>
    <t>レンタル
Eカード枚数</t>
    <rPh sb="9" eb="11">
      <t>マイスウ</t>
    </rPh>
    <phoneticPr fontId="3"/>
  </si>
  <si>
    <t>参加費</t>
    <rPh sb="0" eb="3">
      <t>サンカヒ</t>
    </rPh>
    <phoneticPr fontId="3"/>
  </si>
  <si>
    <t>参加費区分</t>
    <rPh sb="0" eb="3">
      <t>サンカヒ</t>
    </rPh>
    <rPh sb="3" eb="5">
      <t>クブン</t>
    </rPh>
    <phoneticPr fontId="3"/>
  </si>
  <si>
    <t>振込情報</t>
    <rPh sb="0" eb="2">
      <t>フリコミ</t>
    </rPh>
    <rPh sb="2" eb="4">
      <t>ジョウホウ</t>
    </rPh>
    <phoneticPr fontId="3"/>
  </si>
  <si>
    <t>振込者名</t>
    <rPh sb="0" eb="2">
      <t>フリコミ</t>
    </rPh>
    <rPh sb="2" eb="3">
      <t>シャ</t>
    </rPh>
    <rPh sb="3" eb="4">
      <t>メイ</t>
    </rPh>
    <phoneticPr fontId="3"/>
  </si>
  <si>
    <t>どのような申込みの場合でも、この表紙シートは必ずご記入下さい。</t>
    <rPh sb="5" eb="7">
      <t>モウシコ</t>
    </rPh>
    <rPh sb="9" eb="11">
      <t>バアイ</t>
    </rPh>
    <rPh sb="16" eb="18">
      <t>ヒョウシ</t>
    </rPh>
    <rPh sb="22" eb="23">
      <t>カナラ</t>
    </rPh>
    <rPh sb="25" eb="27">
      <t>キニュウ</t>
    </rPh>
    <rPh sb="27" eb="28">
      <t>クダ</t>
    </rPh>
    <phoneticPr fontId="3"/>
  </si>
  <si>
    <t>同左
（続柄）</t>
    <rPh sb="0" eb="1">
      <t>ドウ</t>
    </rPh>
    <rPh sb="1" eb="2">
      <t>ヒダリ</t>
    </rPh>
    <rPh sb="4" eb="6">
      <t>ゾクガラ</t>
    </rPh>
    <phoneticPr fontId="3"/>
  </si>
  <si>
    <t>一般</t>
    <rPh sb="0" eb="2">
      <t>イッパン</t>
    </rPh>
    <phoneticPr fontId="3"/>
  </si>
  <si>
    <t>マイEカード番号</t>
    <rPh sb="6" eb="8">
      <t>バンゴウ</t>
    </rPh>
    <phoneticPr fontId="3"/>
  </si>
  <si>
    <t>携帯電話番号</t>
    <rPh sb="0" eb="2">
      <t>ケイタイ</t>
    </rPh>
    <rPh sb="2" eb="4">
      <t>デンワ</t>
    </rPh>
    <rPh sb="4" eb="6">
      <t>バンゴウ</t>
    </rPh>
    <phoneticPr fontId="3"/>
  </si>
  <si>
    <t>学生・生徒のみ</t>
    <rPh sb="0" eb="2">
      <t>ガクセイ</t>
    </rPh>
    <rPh sb="3" eb="5">
      <t>セイト</t>
    </rPh>
    <phoneticPr fontId="3"/>
  </si>
  <si>
    <t>緊急連絡先
（電話番号）</t>
    <rPh sb="0" eb="2">
      <t>キンキュウ</t>
    </rPh>
    <rPh sb="2" eb="5">
      <t>レンラクサキ</t>
    </rPh>
    <rPh sb="7" eb="9">
      <t>デンワ</t>
    </rPh>
    <rPh sb="9" eb="11">
      <t>バンゴウ</t>
    </rPh>
    <phoneticPr fontId="3"/>
  </si>
  <si>
    <t>生年月日</t>
    <rPh sb="0" eb="2">
      <t>セイネン</t>
    </rPh>
    <rPh sb="2" eb="4">
      <t>ガッピ</t>
    </rPh>
    <phoneticPr fontId="3"/>
  </si>
  <si>
    <t>↓クラス欄を記入すると自動計算されます</t>
    <rPh sb="4" eb="5">
      <t>ラン</t>
    </rPh>
    <rPh sb="6" eb="8">
      <t>キニュウ</t>
    </rPh>
    <rPh sb="11" eb="13">
      <t>ジドウ</t>
    </rPh>
    <rPh sb="13" eb="15">
      <t>ケイサン</t>
    </rPh>
    <phoneticPr fontId="3"/>
  </si>
  <si>
    <t>レンタル</t>
    <phoneticPr fontId="3"/>
  </si>
  <si>
    <t>性別</t>
    <rPh sb="0" eb="1">
      <t>セイ</t>
    </rPh>
    <rPh sb="1" eb="2">
      <t>ベツ</t>
    </rPh>
    <phoneticPr fontId="3"/>
  </si>
  <si>
    <t>女</t>
    <rPh sb="0" eb="1">
      <t>オンナ</t>
    </rPh>
    <phoneticPr fontId="3"/>
  </si>
  <si>
    <r>
      <t>携帯電話番号</t>
    </r>
    <r>
      <rPr>
        <sz val="9"/>
        <rFont val="ＭＳ Ｐゴシック"/>
        <family val="3"/>
        <charset val="128"/>
      </rPr>
      <t xml:space="preserve">
</t>
    </r>
    <rPh sb="0" eb="2">
      <t>ケイタイ</t>
    </rPh>
    <rPh sb="2" eb="4">
      <t>デンワ</t>
    </rPh>
    <rPh sb="4" eb="6">
      <t>バンゴウ</t>
    </rPh>
    <phoneticPr fontId="3"/>
  </si>
  <si>
    <r>
      <t>備考</t>
    </r>
    <r>
      <rPr>
        <sz val="9"/>
        <rFont val="ＭＳ Ｐゴシック"/>
        <family val="3"/>
        <charset val="128"/>
      </rPr>
      <t xml:space="preserve">
</t>
    </r>
    <rPh sb="0" eb="2">
      <t>ビコウ</t>
    </rPh>
    <phoneticPr fontId="3"/>
  </si>
  <si>
    <r>
      <t>個人合計費用</t>
    </r>
    <r>
      <rPr>
        <sz val="9"/>
        <color theme="0" tint="-0.499984740745262"/>
        <rFont val="ＭＳ Ｐゴシック"/>
        <family val="3"/>
        <charset val="128"/>
      </rPr>
      <t xml:space="preserve">
（自動計算）</t>
    </r>
    <rPh sb="0" eb="2">
      <t>コジン</t>
    </rPh>
    <rPh sb="2" eb="4">
      <t>ゴウケイ</t>
    </rPh>
    <rPh sb="4" eb="6">
      <t>ヒヨウ</t>
    </rPh>
    <rPh sb="8" eb="10">
      <t>ジドウ</t>
    </rPh>
    <rPh sb="10" eb="12">
      <t>ケイサン</t>
    </rPh>
    <phoneticPr fontId="3"/>
  </si>
  <si>
    <t>備考</t>
    <rPh sb="0" eb="2">
      <t>ビコウ</t>
    </rPh>
    <phoneticPr fontId="3"/>
  </si>
  <si>
    <t>E-mailアドレス</t>
    <phoneticPr fontId="3"/>
  </si>
  <si>
    <t>折円OLC-A</t>
    <rPh sb="0" eb="1">
      <t>オリ</t>
    </rPh>
    <rPh sb="1" eb="2">
      <t>エン</t>
    </rPh>
    <phoneticPr fontId="3"/>
  </si>
  <si>
    <t>須和 弘人</t>
  </si>
  <si>
    <t>高宮 菜穂</t>
    <rPh sb="0" eb="2">
      <t>タカミヤ</t>
    </rPh>
    <rPh sb="3" eb="5">
      <t>ナホ</t>
    </rPh>
    <phoneticPr fontId="2"/>
  </si>
  <si>
    <t>萩田 朔</t>
  </si>
  <si>
    <t>森 あがた</t>
    <rPh sb="0" eb="1">
      <t>モリ</t>
    </rPh>
    <phoneticPr fontId="2"/>
  </si>
  <si>
    <t>茅野 貴子</t>
  </si>
  <si>
    <t>村坂 あずさ</t>
  </si>
  <si>
    <t>成瀬 翔（補強）</t>
    <rPh sb="5" eb="7">
      <t>ホキョウ</t>
    </rPh>
    <phoneticPr fontId="2"/>
  </si>
  <si>
    <t>男</t>
    <rPh sb="0" eb="1">
      <t>オトコ</t>
    </rPh>
    <phoneticPr fontId="2"/>
  </si>
  <si>
    <t>女</t>
    <rPh sb="0" eb="1">
      <t>オンナ</t>
    </rPh>
    <phoneticPr fontId="2"/>
  </si>
  <si>
    <t>090-1111-2222</t>
    <phoneticPr fontId="3"/>
  </si>
  <si>
    <t>父</t>
    <rPh sb="0" eb="1">
      <t>チチ</t>
    </rPh>
    <phoneticPr fontId="3"/>
  </si>
  <si>
    <t>080-2222-3333</t>
    <phoneticPr fontId="3"/>
  </si>
  <si>
    <t>母</t>
    <rPh sb="0" eb="1">
      <t>ハハ</t>
    </rPh>
    <phoneticPr fontId="3"/>
  </si>
  <si>
    <t>1
チ
ー
ム
目</t>
    <rPh sb="8" eb="9">
      <t>メ</t>
    </rPh>
    <phoneticPr fontId="3"/>
  </si>
  <si>
    <t>2
チ
ー
ム
目</t>
    <rPh sb="8" eb="9">
      <t>メ</t>
    </rPh>
    <phoneticPr fontId="3"/>
  </si>
  <si>
    <t>3
チ
ー
ム
目</t>
    <rPh sb="8" eb="9">
      <t>メ</t>
    </rPh>
    <phoneticPr fontId="3"/>
  </si>
  <si>
    <t>4
チ
ー
ム
目</t>
    <rPh sb="8" eb="9">
      <t>メ</t>
    </rPh>
    <phoneticPr fontId="3"/>
  </si>
  <si>
    <t>5
チ
ー
ム
目</t>
    <rPh sb="8" eb="9">
      <t>メ</t>
    </rPh>
    <phoneticPr fontId="3"/>
  </si>
  <si>
    <t>6
チ
ー
ム
目</t>
    <rPh sb="8" eb="9">
      <t>メ</t>
    </rPh>
    <phoneticPr fontId="3"/>
  </si>
  <si>
    <t>7
チ
ー
ム
目</t>
    <rPh sb="8" eb="9">
      <t>メ</t>
    </rPh>
    <phoneticPr fontId="3"/>
  </si>
  <si>
    <t>8
チ
ー
ム
目</t>
    <rPh sb="8" eb="9">
      <t>メ</t>
    </rPh>
    <phoneticPr fontId="3"/>
  </si>
  <si>
    <t>9
チ
ー
ム
目</t>
    <rPh sb="8" eb="9">
      <t>メ</t>
    </rPh>
    <phoneticPr fontId="3"/>
  </si>
  <si>
    <t>10
チ
ー
ム
目</t>
    <rPh sb="9" eb="10">
      <t>メ</t>
    </rPh>
    <phoneticPr fontId="3"/>
  </si>
  <si>
    <t>11
チ
ー
ム
目</t>
    <rPh sb="9" eb="10">
      <t>メ</t>
    </rPh>
    <phoneticPr fontId="3"/>
  </si>
  <si>
    <t>12
チ
ー
ム
目</t>
    <rPh sb="9" eb="10">
      <t>メ</t>
    </rPh>
    <phoneticPr fontId="3"/>
  </si>
  <si>
    <t>13
チ
ー
ム
目</t>
    <rPh sb="9" eb="10">
      <t>メ</t>
    </rPh>
    <phoneticPr fontId="3"/>
  </si>
  <si>
    <t>14
チ
ー
ム
目</t>
    <rPh sb="9" eb="10">
      <t>メ</t>
    </rPh>
    <phoneticPr fontId="3"/>
  </si>
  <si>
    <t>15
チ
ー
ム
目</t>
    <rPh sb="9" eb="10">
      <t>メ</t>
    </rPh>
    <phoneticPr fontId="3"/>
  </si>
  <si>
    <t>16
チ
ー
ム
目</t>
    <rPh sb="9" eb="10">
      <t>メ</t>
    </rPh>
    <phoneticPr fontId="3"/>
  </si>
  <si>
    <t>17
チ
ー
ム
目</t>
    <rPh sb="9" eb="10">
      <t>メ</t>
    </rPh>
    <phoneticPr fontId="3"/>
  </si>
  <si>
    <t>18
チ
ー
ム
目</t>
    <rPh sb="9" eb="10">
      <t>メ</t>
    </rPh>
    <phoneticPr fontId="3"/>
  </si>
  <si>
    <t>19
チ
ー
ム
目</t>
    <rPh sb="9" eb="10">
      <t>メ</t>
    </rPh>
    <phoneticPr fontId="3"/>
  </si>
  <si>
    <t>20
チ
ー
ム
目</t>
    <rPh sb="9" eb="10">
      <t>メ</t>
    </rPh>
    <phoneticPr fontId="3"/>
  </si>
  <si>
    <t>21
チ
ー
ム
目</t>
    <rPh sb="9" eb="10">
      <t>メ</t>
    </rPh>
    <phoneticPr fontId="3"/>
  </si>
  <si>
    <t>22
チ
ー
ム
目</t>
    <rPh sb="9" eb="10">
      <t>メ</t>
    </rPh>
    <phoneticPr fontId="3"/>
  </si>
  <si>
    <t>23
チ
ー
ム
目</t>
    <rPh sb="9" eb="10">
      <t>メ</t>
    </rPh>
    <phoneticPr fontId="3"/>
  </si>
  <si>
    <t>24
チ
ー
ム
目</t>
    <rPh sb="9" eb="10">
      <t>メ</t>
    </rPh>
    <phoneticPr fontId="3"/>
  </si>
  <si>
    <t>25
チ
ー
ム
目</t>
    <rPh sb="9" eb="10">
      <t>メ</t>
    </rPh>
    <phoneticPr fontId="3"/>
  </si>
  <si>
    <t>26
チ
ー
ム
目</t>
    <rPh sb="9" eb="10">
      <t>メ</t>
    </rPh>
    <phoneticPr fontId="3"/>
  </si>
  <si>
    <t>27
チ
ー
ム
目</t>
    <rPh sb="9" eb="10">
      <t>メ</t>
    </rPh>
    <phoneticPr fontId="3"/>
  </si>
  <si>
    <t>28
チ
ー
ム
目</t>
    <rPh sb="9" eb="10">
      <t>メ</t>
    </rPh>
    <phoneticPr fontId="3"/>
  </si>
  <si>
    <t>29
チ
ー
ム
目</t>
    <rPh sb="9" eb="10">
      <t>メ</t>
    </rPh>
    <phoneticPr fontId="3"/>
  </si>
  <si>
    <t>30
チ
ー
ム
目</t>
    <rPh sb="9" eb="10">
      <t>メ</t>
    </rPh>
    <phoneticPr fontId="3"/>
  </si>
  <si>
    <t>31
チ
ー
ム
目</t>
    <rPh sb="9" eb="10">
      <t>メ</t>
    </rPh>
    <phoneticPr fontId="3"/>
  </si>
  <si>
    <t>32
チ
ー
ム
目</t>
    <rPh sb="9" eb="10">
      <t>メ</t>
    </rPh>
    <phoneticPr fontId="3"/>
  </si>
  <si>
    <t>33
チ
ー
ム
目</t>
    <rPh sb="9" eb="10">
      <t>メ</t>
    </rPh>
    <phoneticPr fontId="3"/>
  </si>
  <si>
    <t>34
チ
ー
ム
目</t>
    <rPh sb="9" eb="10">
      <t>メ</t>
    </rPh>
    <phoneticPr fontId="3"/>
  </si>
  <si>
    <t>35
チ
ー
ム
目</t>
    <rPh sb="9" eb="10">
      <t>メ</t>
    </rPh>
    <phoneticPr fontId="3"/>
  </si>
  <si>
    <t>36
チ
ー
ム
目</t>
    <rPh sb="9" eb="10">
      <t>メ</t>
    </rPh>
    <phoneticPr fontId="3"/>
  </si>
  <si>
    <t>37
チ
ー
ム
目</t>
    <rPh sb="9" eb="10">
      <t>メ</t>
    </rPh>
    <phoneticPr fontId="3"/>
  </si>
  <si>
    <t>38
チ
ー
ム
目</t>
    <rPh sb="9" eb="10">
      <t>メ</t>
    </rPh>
    <phoneticPr fontId="3"/>
  </si>
  <si>
    <t>39
チ
ー
ム
目</t>
    <rPh sb="9" eb="10">
      <t>メ</t>
    </rPh>
    <phoneticPr fontId="3"/>
  </si>
  <si>
    <t>40
チ
ー
ム
目</t>
    <rPh sb="9" eb="10">
      <t>メ</t>
    </rPh>
    <phoneticPr fontId="3"/>
  </si>
  <si>
    <t>折円　太郎</t>
    <rPh sb="0" eb="1">
      <t>オリ</t>
    </rPh>
    <rPh sb="1" eb="2">
      <t>エン</t>
    </rPh>
    <rPh sb="3" eb="5">
      <t>タロウ</t>
    </rPh>
    <phoneticPr fontId="3"/>
  </si>
  <si>
    <t>おりえん　たろう</t>
    <phoneticPr fontId="3"/>
  </si>
  <si>
    <t>080-1111-2222</t>
    <phoneticPr fontId="3"/>
  </si>
  <si>
    <t>参加費合計</t>
    <rPh sb="0" eb="3">
      <t>サンカヒ</t>
    </rPh>
    <rPh sb="3" eb="5">
      <t>ゴウケイ</t>
    </rPh>
    <phoneticPr fontId="3"/>
  </si>
  <si>
    <t>合計金額</t>
    <rPh sb="0" eb="2">
      <t>ゴウケイ</t>
    </rPh>
    <rPh sb="2" eb="4">
      <t>キンガク</t>
    </rPh>
    <phoneticPr fontId="3"/>
  </si>
  <si>
    <t>総合計金額</t>
    <rPh sb="0" eb="1">
      <t>ソウ</t>
    </rPh>
    <rPh sb="1" eb="3">
      <t>ゴウケイ</t>
    </rPh>
    <rPh sb="3" eb="5">
      <t>キンガク</t>
    </rPh>
    <phoneticPr fontId="3"/>
  </si>
  <si>
    <t>緊急連絡先
（電話番号）</t>
    <rPh sb="0" eb="2">
      <t>キンキュウ</t>
    </rPh>
    <rPh sb="2" eb="5">
      <t>レンラクサキ</t>
    </rPh>
    <rPh sb="7" eb="9">
      <t>デンワ</t>
    </rPh>
    <rPh sb="9" eb="11">
      <t>バンゴウ</t>
    </rPh>
    <phoneticPr fontId="3"/>
  </si>
  <si>
    <t>同左
（続柄）</t>
    <rPh sb="0" eb="2">
      <t>ドウサ</t>
    </rPh>
    <rPh sb="4" eb="6">
      <t>ゾクガラ</t>
    </rPh>
    <phoneticPr fontId="3"/>
  </si>
  <si>
    <t>080-1111-3333</t>
    <phoneticPr fontId="3"/>
  </si>
  <si>
    <t>チーム名
（15文字以内）</t>
    <rPh sb="3" eb="4">
      <t>メイ</t>
    </rPh>
    <rPh sb="8" eb="10">
      <t>モジ</t>
    </rPh>
    <rPh sb="10" eb="12">
      <t>イナイ</t>
    </rPh>
    <phoneticPr fontId="3"/>
  </si>
  <si>
    <t>クラブカップ部門</t>
    <rPh sb="6" eb="8">
      <t>ブモン</t>
    </rPh>
    <phoneticPr fontId="3"/>
  </si>
  <si>
    <t>7人リレー・クラブカップ部門</t>
    <rPh sb="1" eb="2">
      <t>ニン</t>
    </rPh>
    <rPh sb="12" eb="14">
      <t>ブモン</t>
    </rPh>
    <phoneticPr fontId="3"/>
  </si>
  <si>
    <t>7人リレー・一般部門</t>
    <rPh sb="1" eb="2">
      <t>ニン</t>
    </rPh>
    <rPh sb="6" eb="8">
      <t>イッパン</t>
    </rPh>
    <rPh sb="8" eb="10">
      <t>ブモン</t>
    </rPh>
    <phoneticPr fontId="3"/>
  </si>
  <si>
    <t>7人リレー・オープン</t>
    <rPh sb="1" eb="2">
      <t>ニン</t>
    </rPh>
    <phoneticPr fontId="3"/>
  </si>
  <si>
    <t>4人リレー・ベテランカップ部門</t>
    <rPh sb="1" eb="2">
      <t>ニン</t>
    </rPh>
    <rPh sb="13" eb="15">
      <t>ブモン</t>
    </rPh>
    <phoneticPr fontId="3"/>
  </si>
  <si>
    <t>4人リレー・一般部門</t>
    <rPh sb="1" eb="2">
      <t>ニン</t>
    </rPh>
    <rPh sb="6" eb="8">
      <t>イッパン</t>
    </rPh>
    <rPh sb="8" eb="10">
      <t>ブモン</t>
    </rPh>
    <phoneticPr fontId="3"/>
  </si>
  <si>
    <t>4人リレー・オープン</t>
    <rPh sb="1" eb="2">
      <t>ニン</t>
    </rPh>
    <phoneticPr fontId="3"/>
  </si>
  <si>
    <t>参加クラス</t>
    <rPh sb="0" eb="2">
      <t>サンカ</t>
    </rPh>
    <phoneticPr fontId="3"/>
  </si>
  <si>
    <t>一般（年齢で自動判定）</t>
    <rPh sb="0" eb="2">
      <t>イッパン</t>
    </rPh>
    <rPh sb="3" eb="5">
      <t>ネンレイ</t>
    </rPh>
    <rPh sb="6" eb="8">
      <t>ジドウ</t>
    </rPh>
    <rPh sb="8" eb="10">
      <t>ハンテイ</t>
    </rPh>
    <phoneticPr fontId="3"/>
  </si>
  <si>
    <t>大学生</t>
    <rPh sb="0" eb="3">
      <t>ダイガクセイ</t>
    </rPh>
    <phoneticPr fontId="3"/>
  </si>
  <si>
    <t>クラス</t>
    <phoneticPr fontId="43"/>
  </si>
  <si>
    <t>一般</t>
    <rPh sb="0" eb="2">
      <t>イッパン</t>
    </rPh>
    <phoneticPr fontId="43"/>
  </si>
  <si>
    <t>大学生</t>
    <rPh sb="0" eb="3">
      <t>ダイガクセイ</t>
    </rPh>
    <phoneticPr fontId="43"/>
  </si>
  <si>
    <t>ME</t>
    <phoneticPr fontId="43"/>
  </si>
  <si>
    <t>WE</t>
    <phoneticPr fontId="43"/>
  </si>
  <si>
    <t>M70A</t>
    <phoneticPr fontId="43"/>
  </si>
  <si>
    <t>W70A</t>
    <phoneticPr fontId="43"/>
  </si>
  <si>
    <t>M60A</t>
    <phoneticPr fontId="43"/>
  </si>
  <si>
    <t>W60A</t>
    <phoneticPr fontId="43"/>
  </si>
  <si>
    <t>M50A</t>
    <phoneticPr fontId="43"/>
  </si>
  <si>
    <t>W50A</t>
    <phoneticPr fontId="43"/>
  </si>
  <si>
    <t>M40A</t>
    <phoneticPr fontId="43"/>
  </si>
  <si>
    <t>W40A</t>
    <phoneticPr fontId="43"/>
  </si>
  <si>
    <t>M30A</t>
    <phoneticPr fontId="43"/>
  </si>
  <si>
    <t>W30A</t>
    <phoneticPr fontId="43"/>
  </si>
  <si>
    <t>M21A</t>
    <phoneticPr fontId="43"/>
  </si>
  <si>
    <t>W21A</t>
    <phoneticPr fontId="43"/>
  </si>
  <si>
    <t>M20A</t>
    <phoneticPr fontId="43"/>
  </si>
  <si>
    <t>W20A</t>
    <phoneticPr fontId="43"/>
  </si>
  <si>
    <t>M18A</t>
    <phoneticPr fontId="43"/>
  </si>
  <si>
    <t>W18A</t>
    <phoneticPr fontId="43"/>
  </si>
  <si>
    <t>M15A</t>
    <phoneticPr fontId="43"/>
  </si>
  <si>
    <t>W15A</t>
    <phoneticPr fontId="43"/>
  </si>
  <si>
    <t>OA</t>
    <phoneticPr fontId="43"/>
  </si>
  <si>
    <t>MB</t>
    <phoneticPr fontId="43"/>
  </si>
  <si>
    <t>WB</t>
    <phoneticPr fontId="43"/>
  </si>
  <si>
    <t>N</t>
    <phoneticPr fontId="43"/>
  </si>
  <si>
    <t>M12</t>
    <phoneticPr fontId="43"/>
  </si>
  <si>
    <t>W12</t>
    <phoneticPr fontId="43"/>
  </si>
  <si>
    <t>キッズ</t>
    <phoneticPr fontId="43"/>
  </si>
  <si>
    <t>競技者登録番号</t>
    <rPh sb="0" eb="3">
      <t>キョウギシャ</t>
    </rPh>
    <rPh sb="3" eb="5">
      <t>トウロク</t>
    </rPh>
    <rPh sb="5" eb="7">
      <t>バンゴウ</t>
    </rPh>
    <phoneticPr fontId="3"/>
  </si>
  <si>
    <t>185-12-345</t>
    <phoneticPr fontId="3"/>
  </si>
  <si>
    <r>
      <t xml:space="preserve">マイクロスプリント
</t>
    </r>
    <r>
      <rPr>
        <sz val="9"/>
        <rFont val="ＭＳ Ｐゴシック"/>
        <family val="3"/>
        <charset val="128"/>
      </rPr>
      <t>(無料ですが、当日追加申込はできません）</t>
    </r>
    <r>
      <rPr>
        <b/>
        <sz val="9"/>
        <rFont val="ＭＳ Ｐゴシック"/>
        <family val="3"/>
        <charset val="128"/>
      </rPr>
      <t xml:space="preserve">
</t>
    </r>
    <rPh sb="11" eb="13">
      <t>ムリョウ</t>
    </rPh>
    <rPh sb="17" eb="19">
      <t>トウジツ</t>
    </rPh>
    <rPh sb="19" eb="21">
      <t>ツイカ</t>
    </rPh>
    <rPh sb="21" eb="23">
      <t>モウシコミ</t>
    </rPh>
    <phoneticPr fontId="3"/>
  </si>
  <si>
    <t>18歳以下</t>
    <rPh sb="2" eb="5">
      <t>サイイカ</t>
    </rPh>
    <phoneticPr fontId="43"/>
  </si>
  <si>
    <t>レース参加費</t>
    <rPh sb="3" eb="6">
      <t>サンカヒ</t>
    </rPh>
    <phoneticPr fontId="3"/>
  </si>
  <si>
    <t>参加費区分</t>
    <rPh sb="0" eb="3">
      <t>サンカヒ</t>
    </rPh>
    <rPh sb="3" eb="5">
      <t>クブン</t>
    </rPh>
    <phoneticPr fontId="3"/>
  </si>
  <si>
    <t>マイカード割引</t>
    <rPh sb="5" eb="7">
      <t>ワリビキ</t>
    </rPh>
    <phoneticPr fontId="3"/>
  </si>
  <si>
    <t>ES関東クラブ</t>
    <phoneticPr fontId="43"/>
  </si>
  <si>
    <t>KOLC</t>
    <phoneticPr fontId="43"/>
  </si>
  <si>
    <t>OLCルーパー</t>
    <phoneticPr fontId="43"/>
  </si>
  <si>
    <t>OLCレオ</t>
  </si>
  <si>
    <t>ＯＬＰ兵庫</t>
  </si>
  <si>
    <t>4人リレー1チーム招待</t>
    <rPh sb="1" eb="2">
      <t>ニン</t>
    </rPh>
    <rPh sb="9" eb="11">
      <t>ショウタイ</t>
    </rPh>
    <phoneticPr fontId="43"/>
  </si>
  <si>
    <t>トータス</t>
    <phoneticPr fontId="43"/>
  </si>
  <si>
    <t>みちの会</t>
  </si>
  <si>
    <t>杏友会</t>
    <phoneticPr fontId="43"/>
  </si>
  <si>
    <t>7人リレー1チーム招待</t>
    <rPh sb="1" eb="2">
      <t>ニン</t>
    </rPh>
    <rPh sb="9" eb="11">
      <t>ショウタイ</t>
    </rPh>
    <phoneticPr fontId="43"/>
  </si>
  <si>
    <t>横浜ＯＬクラブ</t>
    <phoneticPr fontId="43"/>
  </si>
  <si>
    <t>京葉OLクラブ</t>
    <phoneticPr fontId="43"/>
  </si>
  <si>
    <t>三河A</t>
  </si>
  <si>
    <t>静岡OLC</t>
  </si>
  <si>
    <t>多摩OL</t>
    <phoneticPr fontId="43"/>
  </si>
  <si>
    <t>東京OLクラブ</t>
  </si>
  <si>
    <t>東大OLK</t>
    <phoneticPr fontId="43"/>
  </si>
  <si>
    <t>東北大学</t>
    <phoneticPr fontId="43"/>
  </si>
  <si>
    <t>入間市OLC</t>
    <phoneticPr fontId="43"/>
  </si>
  <si>
    <t>【参考】昨年大会成績優秀につき割引となるクラブ一覧</t>
    <rPh sb="1" eb="3">
      <t>サンコウ</t>
    </rPh>
    <rPh sb="4" eb="6">
      <t>サクネン</t>
    </rPh>
    <rPh sb="6" eb="8">
      <t>タイカイ</t>
    </rPh>
    <rPh sb="8" eb="10">
      <t>セイセキ</t>
    </rPh>
    <rPh sb="10" eb="12">
      <t>ユウシュウ</t>
    </rPh>
    <rPh sb="15" eb="17">
      <t>ワリビキ</t>
    </rPh>
    <rPh sb="23" eb="25">
      <t>イチラン</t>
    </rPh>
    <phoneticPr fontId="3"/>
  </si>
  <si>
    <t>クラブ名</t>
    <rPh sb="3" eb="4">
      <t>メイ</t>
    </rPh>
    <phoneticPr fontId="3"/>
  </si>
  <si>
    <t>割引額（円）</t>
    <rPh sb="0" eb="3">
      <t>ワリビキガク</t>
    </rPh>
    <rPh sb="4" eb="5">
      <t>エン</t>
    </rPh>
    <phoneticPr fontId="3"/>
  </si>
  <si>
    <t>部</t>
    <rPh sb="0" eb="1">
      <t>ブ</t>
    </rPh>
    <phoneticPr fontId="3"/>
  </si>
  <si>
    <t>クラブ・団体名</t>
    <rPh sb="4" eb="6">
      <t>ダンタイ</t>
    </rPh>
    <rPh sb="6" eb="7">
      <t>メイ</t>
    </rPh>
    <phoneticPr fontId="3"/>
  </si>
  <si>
    <t>全日本スプリント参加費（自動計算）</t>
    <rPh sb="0" eb="3">
      <t>ゼンニホン</t>
    </rPh>
    <rPh sb="8" eb="11">
      <t>サンカヒ</t>
    </rPh>
    <rPh sb="12" eb="14">
      <t>ジドウ</t>
    </rPh>
    <rPh sb="14" eb="16">
      <t>ケイサン</t>
    </rPh>
    <phoneticPr fontId="3"/>
  </si>
  <si>
    <t>クラブ7人リレー参加費（自動計算）</t>
    <rPh sb="4" eb="5">
      <t>ニン</t>
    </rPh>
    <rPh sb="8" eb="11">
      <t>サンカヒ</t>
    </rPh>
    <phoneticPr fontId="3"/>
  </si>
  <si>
    <t>プログラム郵送（自動計算）</t>
    <rPh sb="5" eb="7">
      <t>ユウソウ</t>
    </rPh>
    <phoneticPr fontId="3"/>
  </si>
  <si>
    <t>成績表郵送（自動計算）</t>
    <rPh sb="0" eb="2">
      <t>セイセキ</t>
    </rPh>
    <rPh sb="2" eb="3">
      <t>ヒョウ</t>
    </rPh>
    <rPh sb="3" eb="5">
      <t>ユウソウ</t>
    </rPh>
    <phoneticPr fontId="3"/>
  </si>
  <si>
    <t>総決済金額（自動計算）</t>
    <rPh sb="0" eb="1">
      <t>ソウ</t>
    </rPh>
    <rPh sb="1" eb="3">
      <t>ケッサイ</t>
    </rPh>
    <rPh sb="3" eb="5">
      <t>キンガク</t>
    </rPh>
    <phoneticPr fontId="3"/>
  </si>
  <si>
    <t>オプション</t>
    <phoneticPr fontId="3"/>
  </si>
  <si>
    <t>クラブ規定に関する情報</t>
    <rPh sb="3" eb="5">
      <t>キテイ</t>
    </rPh>
    <rPh sb="6" eb="7">
      <t>カン</t>
    </rPh>
    <rPh sb="9" eb="11">
      <t>ジョウホウ</t>
    </rPh>
    <phoneticPr fontId="3"/>
  </si>
  <si>
    <t>所属都道府県協会</t>
    <rPh sb="0" eb="2">
      <t>ショゾク</t>
    </rPh>
    <rPh sb="2" eb="6">
      <t>トドウフケン</t>
    </rPh>
    <rPh sb="6" eb="8">
      <t>キョウカイ</t>
    </rPh>
    <phoneticPr fontId="3"/>
  </si>
  <si>
    <t>協会</t>
    <rPh sb="0" eb="2">
      <t>キョウカイ</t>
    </rPh>
    <phoneticPr fontId="3"/>
  </si>
  <si>
    <t>※クラブカップ部門またはベテランカップ部門に出場するチームがある場合のみ、以下に記入してください。</t>
    <rPh sb="7" eb="9">
      <t>ブモン</t>
    </rPh>
    <rPh sb="19" eb="21">
      <t>ブモン</t>
    </rPh>
    <rPh sb="22" eb="24">
      <t>シュツジョウ</t>
    </rPh>
    <rPh sb="32" eb="34">
      <t>バアイ</t>
    </rPh>
    <phoneticPr fontId="3"/>
  </si>
  <si>
    <r>
      <rPr>
        <b/>
        <sz val="14"/>
        <rFont val="ＭＳ Ｐゴシック"/>
        <family val="3"/>
        <charset val="128"/>
      </rPr>
      <t>オリエンテーリングサミットinあづみの公園2017</t>
    </r>
    <r>
      <rPr>
        <b/>
        <sz val="18"/>
        <rFont val="ＭＳ Ｐゴシック"/>
        <family val="3"/>
        <charset val="128"/>
      </rPr>
      <t xml:space="preserve">
</t>
    </r>
    <r>
      <rPr>
        <b/>
        <sz val="22"/>
        <rFont val="ＭＳ Ｐゴシック"/>
        <family val="3"/>
        <charset val="128"/>
      </rPr>
      <t>申込フォーム (1/3)</t>
    </r>
    <rPh sb="19" eb="21">
      <t>コウエン</t>
    </rPh>
    <rPh sb="26" eb="28">
      <t>モウシコミ</t>
    </rPh>
    <phoneticPr fontId="3"/>
  </si>
  <si>
    <t>昨年大会表彰による割引額（※）</t>
    <rPh sb="0" eb="2">
      <t>サクネン</t>
    </rPh>
    <rPh sb="2" eb="4">
      <t>タイカイ</t>
    </rPh>
    <rPh sb="4" eb="6">
      <t>ヒョウショウ</t>
    </rPh>
    <rPh sb="9" eb="12">
      <t>ワリビキガク</t>
    </rPh>
    <phoneticPr fontId="3"/>
  </si>
  <si>
    <r>
      <rPr>
        <b/>
        <sz val="9"/>
        <rFont val="ＭＳ Ｐゴシック"/>
        <family val="3"/>
        <charset val="128"/>
      </rPr>
      <t>その他活動内容</t>
    </r>
    <r>
      <rPr>
        <sz val="9"/>
        <rFont val="ＭＳ Ｐゴシック"/>
        <family val="3"/>
        <charset val="128"/>
      </rPr>
      <t xml:space="preserve">
※都道府県協会に所属していない場合、クラブ規定を満たすための活動内容をこの欄に記載してください。</t>
    </r>
    <rPh sb="2" eb="3">
      <t>タ</t>
    </rPh>
    <rPh sb="3" eb="5">
      <t>カツドウ</t>
    </rPh>
    <rPh sb="5" eb="7">
      <t>ナイヨウ</t>
    </rPh>
    <rPh sb="9" eb="13">
      <t>トドウフケン</t>
    </rPh>
    <rPh sb="13" eb="15">
      <t>キョウカイ</t>
    </rPh>
    <rPh sb="16" eb="18">
      <t>ショゾク</t>
    </rPh>
    <rPh sb="23" eb="25">
      <t>バアイ</t>
    </rPh>
    <phoneticPr fontId="3"/>
  </si>
  <si>
    <t>プログラム郵送部数（※）</t>
    <rPh sb="5" eb="7">
      <t>ユウソウ</t>
    </rPh>
    <rPh sb="7" eb="9">
      <t>ブスウ</t>
    </rPh>
    <phoneticPr fontId="3"/>
  </si>
  <si>
    <t>成績表郵送（※）</t>
    <rPh sb="0" eb="2">
      <t>セイセキ</t>
    </rPh>
    <rPh sb="2" eb="3">
      <t>ヒョウ</t>
    </rPh>
    <rPh sb="3" eb="5">
      <t>ユウソウ</t>
    </rPh>
    <phoneticPr fontId="3"/>
  </si>
  <si>
    <t>申込代表者情報</t>
    <rPh sb="0" eb="2">
      <t>モウシコミ</t>
    </rPh>
    <rPh sb="2" eb="5">
      <t>ダイヒョウシャ</t>
    </rPh>
    <rPh sb="5" eb="7">
      <t>ジョウホウ</t>
    </rPh>
    <phoneticPr fontId="3"/>
  </si>
  <si>
    <t>※：原則として申込代表者の住所に送付します。他の住所への送付を希望の場合、下記の備考欄にその旨記載してください。</t>
    <rPh sb="2" eb="4">
      <t>ゲンソク</t>
    </rPh>
    <rPh sb="7" eb="9">
      <t>モウシコミ</t>
    </rPh>
    <rPh sb="9" eb="12">
      <t>ダイヒョウシャ</t>
    </rPh>
    <rPh sb="13" eb="15">
      <t>ジュウショ</t>
    </rPh>
    <rPh sb="16" eb="18">
      <t>ソウフ</t>
    </rPh>
    <rPh sb="22" eb="23">
      <t>ホカ</t>
    </rPh>
    <rPh sb="24" eb="26">
      <t>ジュウショ</t>
    </rPh>
    <rPh sb="28" eb="30">
      <t>ソウフ</t>
    </rPh>
    <rPh sb="31" eb="33">
      <t>キボウ</t>
    </rPh>
    <rPh sb="34" eb="36">
      <t>バアイ</t>
    </rPh>
    <rPh sb="37" eb="39">
      <t>カキ</t>
    </rPh>
    <rPh sb="40" eb="42">
      <t>ビコウ</t>
    </rPh>
    <rPh sb="42" eb="43">
      <t>ラン</t>
    </rPh>
    <rPh sb="46" eb="47">
      <t>ムネ</t>
    </rPh>
    <rPh sb="47" eb="49">
      <t>キサイ</t>
    </rPh>
    <phoneticPr fontId="3"/>
  </si>
  <si>
    <t>全日本スプリントに関してのみ、Japan-O-entrY (https://japan-o-entry.com)でも受け付けております。</t>
    <rPh sb="0" eb="3">
      <t>ゼンニホン</t>
    </rPh>
    <rPh sb="9" eb="10">
      <t>カン</t>
    </rPh>
    <rPh sb="58" eb="59">
      <t>ウ</t>
    </rPh>
    <rPh sb="60" eb="61">
      <t>ツ</t>
    </rPh>
    <phoneticPr fontId="3"/>
  </si>
  <si>
    <t>計算式などには、万全を期しておりますが、万一不具合など発見されましたら、entry@nishipro.com（西村）まで、至急ご連絡下さい。</t>
    <rPh sb="0" eb="2">
      <t>ケイサン</t>
    </rPh>
    <rPh sb="2" eb="3">
      <t>シキ</t>
    </rPh>
    <rPh sb="8" eb="10">
      <t>バンゼン</t>
    </rPh>
    <rPh sb="11" eb="12">
      <t>キ</t>
    </rPh>
    <rPh sb="20" eb="22">
      <t>マンイチ</t>
    </rPh>
    <rPh sb="22" eb="25">
      <t>フグアイ</t>
    </rPh>
    <rPh sb="27" eb="29">
      <t>ハッケン</t>
    </rPh>
    <rPh sb="55" eb="57">
      <t>ニシムラ</t>
    </rPh>
    <rPh sb="61" eb="63">
      <t>シキュウ</t>
    </rPh>
    <rPh sb="64" eb="66">
      <t>レンラク</t>
    </rPh>
    <rPh sb="66" eb="67">
      <t>クダ</t>
    </rPh>
    <phoneticPr fontId="3"/>
  </si>
  <si>
    <t>※：右表を参照のうえ、該当のクラブは割引額を入力してください。招待となるチームもE-cardレンタル料が発生する場合は申し受けますのでご了承願います。</t>
    <rPh sb="2" eb="3">
      <t>ミギ</t>
    </rPh>
    <rPh sb="3" eb="4">
      <t>ヒョウ</t>
    </rPh>
    <rPh sb="31" eb="33">
      <t>ショウタイ</t>
    </rPh>
    <rPh sb="50" eb="51">
      <t>リョウ</t>
    </rPh>
    <rPh sb="52" eb="54">
      <t>ハッセイ</t>
    </rPh>
    <rPh sb="56" eb="58">
      <t>バアイ</t>
    </rPh>
    <rPh sb="59" eb="60">
      <t>モウ</t>
    </rPh>
    <rPh sb="61" eb="62">
      <t>ウ</t>
    </rPh>
    <rPh sb="68" eb="70">
      <t>リョウショウ</t>
    </rPh>
    <rPh sb="70" eb="71">
      <t>ネガ</t>
    </rPh>
    <phoneticPr fontId="3"/>
  </si>
  <si>
    <t>（土曜）全日本スプリント</t>
    <rPh sb="1" eb="3">
      <t>ドヨウ</t>
    </rPh>
    <rPh sb="4" eb="7">
      <t>ゼンニホン</t>
    </rPh>
    <phoneticPr fontId="3"/>
  </si>
  <si>
    <t>（日曜）山川メモリアル　クラブカップ7人リレー2017</t>
    <rPh sb="1" eb="3">
      <t>ニチヨウ</t>
    </rPh>
    <rPh sb="4" eb="6">
      <t>ヤマカワ</t>
    </rPh>
    <rPh sb="19" eb="20">
      <t>ニン</t>
    </rPh>
    <phoneticPr fontId="3"/>
  </si>
  <si>
    <t>＜チーム情報＞</t>
    <rPh sb="4" eb="6">
      <t>ジョウホウ</t>
    </rPh>
    <phoneticPr fontId="3"/>
  </si>
  <si>
    <t>＜入園料情報＞</t>
    <rPh sb="1" eb="4">
      <t>ニュウエンリョウ</t>
    </rPh>
    <rPh sb="4" eb="6">
      <t>ジョウホウ</t>
    </rPh>
    <phoneticPr fontId="3"/>
  </si>
  <si>
    <t>65歳以上</t>
    <rPh sb="2" eb="5">
      <t>サイイジョウ</t>
    </rPh>
    <phoneticPr fontId="3"/>
  </si>
  <si>
    <t>単価</t>
    <rPh sb="0" eb="2">
      <t>タンカ</t>
    </rPh>
    <phoneticPr fontId="3"/>
  </si>
  <si>
    <t>人数</t>
    <rPh sb="0" eb="2">
      <t>ニンズウ</t>
    </rPh>
    <phoneticPr fontId="3"/>
  </si>
  <si>
    <t>一般（高校生以下）</t>
    <rPh sb="0" eb="2">
      <t>イッパン</t>
    </rPh>
    <rPh sb="3" eb="6">
      <t>コウコウセイ</t>
    </rPh>
    <rPh sb="6" eb="8">
      <t>イカ</t>
    </rPh>
    <phoneticPr fontId="3"/>
  </si>
  <si>
    <t>小中学生</t>
    <rPh sb="0" eb="1">
      <t>ショウ</t>
    </rPh>
    <rPh sb="1" eb="4">
      <t>チュウガクセイ</t>
    </rPh>
    <phoneticPr fontId="3"/>
  </si>
  <si>
    <t>※申込をされなければ、当日一般料金で入場いただくことになります。</t>
    <rPh sb="1" eb="3">
      <t>モウシコミ</t>
    </rPh>
    <rPh sb="11" eb="13">
      <t>トウジツ</t>
    </rPh>
    <rPh sb="13" eb="15">
      <t>イッパン</t>
    </rPh>
    <rPh sb="15" eb="17">
      <t>リョウキン</t>
    </rPh>
    <rPh sb="18" eb="20">
      <t>ニュウジョウ</t>
    </rPh>
    <phoneticPr fontId="3"/>
  </si>
  <si>
    <t>金額</t>
    <rPh sb="0" eb="2">
      <t>キンガク</t>
    </rPh>
    <phoneticPr fontId="3"/>
  </si>
  <si>
    <t>（※幼児は無料です。）</t>
    <rPh sb="2" eb="4">
      <t>ヨウジ</t>
    </rPh>
    <rPh sb="5" eb="7">
      <t>ムリョウ</t>
    </rPh>
    <phoneticPr fontId="3"/>
  </si>
  <si>
    <t>入園料合計</t>
    <rPh sb="0" eb="3">
      <t>ニュウエンリョウ</t>
    </rPh>
    <rPh sb="3" eb="5">
      <t>ゴウケイ</t>
    </rPh>
    <phoneticPr fontId="3"/>
  </si>
  <si>
    <t>区分</t>
    <rPh sb="0" eb="2">
      <t>クブン</t>
    </rPh>
    <phoneticPr fontId="3"/>
  </si>
  <si>
    <t>応援者人数</t>
    <rPh sb="0" eb="3">
      <t>オウエンシャ</t>
    </rPh>
    <rPh sb="3" eb="5">
      <t>ニンズウ</t>
    </rPh>
    <phoneticPr fontId="3"/>
  </si>
  <si>
    <t>競技者人数
（自動入力）</t>
    <rPh sb="0" eb="3">
      <t>キョウギシャ</t>
    </rPh>
    <rPh sb="3" eb="5">
      <t>ニンズウ</t>
    </rPh>
    <rPh sb="7" eb="9">
      <t>ジドウ</t>
    </rPh>
    <rPh sb="9" eb="11">
      <t>ニュウリョク</t>
    </rPh>
    <phoneticPr fontId="3"/>
  </si>
  <si>
    <t>金額（自動計算）</t>
    <rPh sb="0" eb="2">
      <t>キンガク</t>
    </rPh>
    <rPh sb="3" eb="5">
      <t>ジドウ</t>
    </rPh>
    <rPh sb="5" eb="7">
      <t>ケイサン</t>
    </rPh>
    <phoneticPr fontId="3"/>
  </si>
  <si>
    <t>※競技者の他に、応援者が居る場合記入してください。事前に申し込んでいただくことで全員が団体料金で入場できます。</t>
    <rPh sb="1" eb="4">
      <t>キョウギシャ</t>
    </rPh>
    <rPh sb="5" eb="6">
      <t>ホカ</t>
    </rPh>
    <rPh sb="8" eb="11">
      <t>オウエンシャ</t>
    </rPh>
    <rPh sb="12" eb="13">
      <t>イ</t>
    </rPh>
    <rPh sb="14" eb="16">
      <t>バアイ</t>
    </rPh>
    <rPh sb="16" eb="18">
      <t>キニュウ</t>
    </rPh>
    <rPh sb="25" eb="27">
      <t>ジゼン</t>
    </rPh>
    <rPh sb="28" eb="29">
      <t>モウ</t>
    </rPh>
    <rPh sb="30" eb="31">
      <t>コ</t>
    </rPh>
    <rPh sb="40" eb="42">
      <t>ゼンイン</t>
    </rPh>
    <rPh sb="43" eb="45">
      <t>ダンタイ</t>
    </rPh>
    <rPh sb="45" eb="47">
      <t>リョウキン</t>
    </rPh>
    <rPh sb="48" eb="50">
      <t>ニュウジョウ</t>
    </rPh>
    <phoneticPr fontId="3"/>
  </si>
  <si>
    <t>入園料区分</t>
    <rPh sb="0" eb="3">
      <t>ニュウエンリョウ</t>
    </rPh>
    <rPh sb="3" eb="5">
      <t>クブン</t>
    </rPh>
    <phoneticPr fontId="3"/>
  </si>
  <si>
    <t>一般（高校生以上）</t>
    <rPh sb="0" eb="2">
      <t>イッパン</t>
    </rPh>
    <rPh sb="3" eb="6">
      <t>コウコウセイ</t>
    </rPh>
    <rPh sb="6" eb="8">
      <t>イジョウ</t>
    </rPh>
    <phoneticPr fontId="3"/>
  </si>
  <si>
    <t>土曜日入園料</t>
    <rPh sb="0" eb="3">
      <t>ドヨウビ</t>
    </rPh>
    <rPh sb="3" eb="6">
      <t>ニュウエンリョウ</t>
    </rPh>
    <phoneticPr fontId="3"/>
  </si>
  <si>
    <t>日曜日入園料</t>
    <rPh sb="0" eb="3">
      <t>ニチヨウビ</t>
    </rPh>
    <rPh sb="3" eb="6">
      <t>ニュウエンリョウ</t>
    </rPh>
    <phoneticPr fontId="3"/>
  </si>
  <si>
    <t>ME</t>
    <phoneticPr fontId="3"/>
  </si>
  <si>
    <t>○</t>
    <phoneticPr fontId="3"/>
  </si>
  <si>
    <t>×</t>
    <phoneticPr fontId="3"/>
  </si>
  <si>
    <t>○</t>
    <phoneticPr fontId="3"/>
  </si>
  <si>
    <t>入園料情報</t>
    <rPh sb="0" eb="3">
      <t>ニュウエンリョウ</t>
    </rPh>
    <rPh sb="3" eb="5">
      <t>ジョウホウ</t>
    </rPh>
    <phoneticPr fontId="3"/>
  </si>
  <si>
    <t>競技者情報</t>
    <rPh sb="0" eb="3">
      <t>キョウギシャ</t>
    </rPh>
    <rPh sb="3" eb="5">
      <t>ジョウホウ</t>
    </rPh>
    <phoneticPr fontId="3"/>
  </si>
  <si>
    <t>女性のみ</t>
    <rPh sb="0" eb="2">
      <t>ジョセイ</t>
    </rPh>
    <phoneticPr fontId="3"/>
  </si>
  <si>
    <t>年齢下限</t>
    <rPh sb="0" eb="2">
      <t>ネンレイ</t>
    </rPh>
    <rPh sb="2" eb="4">
      <t>カゲン</t>
    </rPh>
    <phoneticPr fontId="3"/>
  </si>
  <si>
    <t>年齢上限</t>
    <rPh sb="0" eb="2">
      <t>ネンレイ</t>
    </rPh>
    <rPh sb="2" eb="4">
      <t>ジョウゲン</t>
    </rPh>
    <phoneticPr fontId="3"/>
  </si>
  <si>
    <t>競技者登録</t>
    <rPh sb="0" eb="3">
      <t>キョウギシャ</t>
    </rPh>
    <rPh sb="3" eb="5">
      <t>トウロク</t>
    </rPh>
    <phoneticPr fontId="3"/>
  </si>
  <si>
    <t>年齢・性別・競技者登録エラー判定</t>
    <rPh sb="0" eb="2">
      <t>ネンレイ</t>
    </rPh>
    <rPh sb="3" eb="5">
      <t>セイベツ</t>
    </rPh>
    <rPh sb="6" eb="9">
      <t>キョウギシャ</t>
    </rPh>
    <rPh sb="9" eb="11">
      <t>トウロク</t>
    </rPh>
    <rPh sb="14" eb="16">
      <t>ハンテイ</t>
    </rPh>
    <phoneticPr fontId="3"/>
  </si>
  <si>
    <t>交通手段</t>
    <rPh sb="0" eb="2">
      <t>コウツウ</t>
    </rPh>
    <rPh sb="2" eb="4">
      <t>シュダン</t>
    </rPh>
    <phoneticPr fontId="3"/>
  </si>
  <si>
    <t>自家用車</t>
    <rPh sb="0" eb="4">
      <t>ジカヨウシャ</t>
    </rPh>
    <phoneticPr fontId="3"/>
  </si>
  <si>
    <t>公共交通</t>
    <rPh sb="0" eb="2">
      <t>コウキョウ</t>
    </rPh>
    <rPh sb="2" eb="4">
      <t>コウツウ</t>
    </rPh>
    <phoneticPr fontId="3"/>
  </si>
  <si>
    <r>
      <t>※入場される</t>
    </r>
    <r>
      <rPr>
        <b/>
        <sz val="11"/>
        <rFont val="ＭＳ Ｐゴシック"/>
        <family val="3"/>
        <charset val="128"/>
      </rPr>
      <t>全人数</t>
    </r>
    <r>
      <rPr>
        <sz val="11"/>
        <rFont val="ＭＳ Ｐゴシック"/>
        <family val="3"/>
        <charset val="128"/>
      </rPr>
      <t>（競技者人数と応援者人数の合算）をご記入ください。事前に申し込んでいただくことで全員が団体料金で入場できます。</t>
    </r>
    <rPh sb="1" eb="3">
      <t>ニュウジョウ</t>
    </rPh>
    <rPh sb="6" eb="7">
      <t>ゼン</t>
    </rPh>
    <rPh sb="7" eb="9">
      <t>ニンズウ</t>
    </rPh>
    <rPh sb="10" eb="13">
      <t>キョウギシャ</t>
    </rPh>
    <rPh sb="13" eb="15">
      <t>ニンズウ</t>
    </rPh>
    <rPh sb="16" eb="19">
      <t>オウエンシャ</t>
    </rPh>
    <rPh sb="19" eb="21">
      <t>ニンズウ</t>
    </rPh>
    <rPh sb="22" eb="24">
      <t>ガッサン</t>
    </rPh>
    <rPh sb="27" eb="29">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</si>
</sst>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6" formatCode="&quot;¥&quot;#,##0;[Red]&quot;¥&quot;\-#,##0"/>
    <numFmt numFmtId="42" formatCode="_ &quot;¥&quot;* #,##0_ ;_ &quot;¥&quot;* \-#,##0_ ;_ &quot;¥&quot;* &quot;-&quot;_ ;_ @_ "/>
    <numFmt numFmtId="176" formatCode="0_);[Red]\(0\)"/>
    <numFmt numFmtId="177" formatCode="0&quot;部&quot;"/>
    <numFmt numFmtId="178" formatCode="yyyy/m/d;@"/>
  </numFmts>
  <fonts count="5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u/>
      <sz val="12"/>
      <name val="ＭＳ Ｐゴシック"/>
      <family val="3"/>
      <charset val="128"/>
    </font>
    <font>
      <sz val="8"/>
      <name val="ＭＳ Ｐゴシック"/>
      <family val="3"/>
      <charset val="128"/>
    </font>
    <font>
      <b/>
      <sz val="9"/>
      <name val="ＭＳ Ｐゴシック"/>
      <family val="3"/>
      <charset val="128"/>
    </font>
    <font>
      <sz val="7"/>
      <name val="ＭＳ Ｐゴシック"/>
      <family val="3"/>
      <charset val="128"/>
    </font>
    <font>
      <u/>
      <sz val="11"/>
      <color indexed="12"/>
      <name val="ＭＳ Ｐゴシック"/>
      <family val="3"/>
      <charset val="128"/>
    </font>
    <font>
      <sz val="9"/>
      <color indexed="8"/>
      <name val="ＭＳ Ｐゴシック"/>
      <family val="3"/>
      <charset val="128"/>
    </font>
    <font>
      <sz val="9"/>
      <color indexed="55"/>
      <name val="ＭＳ Ｐゴシック"/>
      <family val="3"/>
      <charset val="128"/>
    </font>
    <font>
      <sz val="12"/>
      <name val="ＭＳ Ｐゴシック"/>
      <family val="3"/>
      <charset val="128"/>
    </font>
    <font>
      <sz val="8"/>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9"/>
      <color indexed="48"/>
      <name val="ＭＳ Ｐゴシック"/>
      <family val="3"/>
      <charset val="128"/>
    </font>
    <font>
      <b/>
      <sz val="9"/>
      <color theme="0" tint="-0.499984740745262"/>
      <name val="ＭＳ Ｐゴシック"/>
      <family val="3"/>
      <charset val="128"/>
    </font>
    <font>
      <sz val="9"/>
      <color theme="0" tint="-0.499984740745262"/>
      <name val="ＭＳ Ｐゴシック"/>
      <family val="3"/>
      <charset val="128"/>
    </font>
    <font>
      <sz val="18"/>
      <name val="ＭＳ Ｐゴシック"/>
      <family val="3"/>
      <charset val="128"/>
    </font>
    <font>
      <b/>
      <sz val="18"/>
      <name val="ＭＳ Ｐゴシック"/>
      <family val="3"/>
      <charset val="128"/>
    </font>
    <font>
      <sz val="9"/>
      <color rgb="FFFF0000"/>
      <name val="ＭＳ Ｐゴシック"/>
      <family val="3"/>
      <charset val="128"/>
    </font>
    <font>
      <b/>
      <sz val="9"/>
      <color theme="0"/>
      <name val="ＭＳ Ｐゴシック"/>
      <family val="3"/>
      <charset val="128"/>
    </font>
    <font>
      <sz val="18"/>
      <color theme="0" tint="-0.499984740745262"/>
      <name val="ＭＳ Ｐゴシック"/>
      <family val="3"/>
      <charset val="128"/>
    </font>
    <font>
      <b/>
      <sz val="9"/>
      <color theme="0" tint="-0.499984740745262"/>
      <name val="Century"/>
      <family val="1"/>
    </font>
    <font>
      <b/>
      <sz val="9"/>
      <color rgb="FFFF0000"/>
      <name val="Century"/>
      <family val="1"/>
    </font>
    <font>
      <sz val="11"/>
      <color theme="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b/>
      <sz val="10"/>
      <name val="ＭＳ Ｐゴシック"/>
      <family val="3"/>
      <charset val="128"/>
    </font>
    <font>
      <sz val="14"/>
      <name val="ＭＳ Ｐゴシック"/>
      <family val="3"/>
      <charset val="128"/>
    </font>
    <font>
      <b/>
      <sz val="14"/>
      <name val="ＭＳ Ｐゴシック"/>
      <family val="3"/>
      <charset val="128"/>
    </font>
    <font>
      <sz val="9"/>
      <color theme="1"/>
      <name val="ＭＳ Ｐゴシック"/>
      <family val="3"/>
      <charset val="128"/>
    </font>
    <font>
      <b/>
      <sz val="22"/>
      <name val="ＭＳ Ｐゴシック"/>
      <family val="3"/>
      <charset val="128"/>
    </font>
    <font>
      <u/>
      <sz val="9"/>
      <name val="ＭＳ Ｐゴシック"/>
      <family val="3"/>
      <charset val="128"/>
    </font>
    <font>
      <u/>
      <sz val="12"/>
      <name val="ＭＳ Ｐゴシック"/>
      <family val="3"/>
      <charset val="128"/>
    </font>
    <font>
      <u/>
      <sz val="9"/>
      <color indexed="10"/>
      <name val="ＭＳ Ｐゴシック"/>
      <family val="3"/>
      <charset val="128"/>
    </font>
    <font>
      <sz val="8"/>
      <color rgb="FF0070C0"/>
      <name val="ＭＳ Ｐゴシック"/>
      <family val="3"/>
      <charset val="128"/>
    </font>
    <font>
      <b/>
      <sz val="12"/>
      <color theme="1"/>
      <name val="ＭＳ Ｐゴシック"/>
      <family val="3"/>
      <charset val="128"/>
    </font>
    <font>
      <b/>
      <u/>
      <sz val="14"/>
      <name val="ＭＳ Ｐゴシック"/>
      <family val="3"/>
      <charset val="128"/>
    </font>
    <font>
      <b/>
      <u/>
      <sz val="14"/>
      <color theme="0" tint="-0.499984740745262"/>
      <name val="ＭＳ Ｐゴシック"/>
      <family val="3"/>
      <charset val="128"/>
    </font>
    <font>
      <b/>
      <sz val="9"/>
      <color rgb="FFFF0000"/>
      <name val="ＭＳ Ｐゴシック"/>
      <family val="3"/>
      <charset val="128"/>
    </font>
    <font>
      <b/>
      <sz val="1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C00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47">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6" fontId="2" fillId="0" borderId="0" applyFont="0" applyFill="0" applyBorder="0" applyAlignment="0" applyProtection="0">
      <alignment vertical="center"/>
    </xf>
    <xf numFmtId="0" fontId="29" fillId="7" borderId="4" applyNumberFormat="0" applyAlignment="0" applyProtection="0">
      <alignment vertical="center"/>
    </xf>
    <xf numFmtId="0" fontId="30" fillId="4" borderId="0" applyNumberFormat="0" applyBorder="0" applyAlignment="0" applyProtection="0">
      <alignment vertical="center"/>
    </xf>
    <xf numFmtId="0" fontId="41" fillId="0" borderId="0">
      <alignment vertical="center"/>
    </xf>
    <xf numFmtId="6" fontId="41" fillId="0" borderId="0" applyFont="0" applyFill="0" applyBorder="0" applyAlignment="0" applyProtection="0">
      <alignment vertical="center"/>
    </xf>
    <xf numFmtId="38" fontId="1" fillId="0" borderId="0" applyFont="0" applyFill="0" applyBorder="0" applyAlignment="0" applyProtection="0">
      <alignment vertical="center"/>
    </xf>
  </cellStyleXfs>
  <cellXfs count="228">
    <xf numFmtId="0" fontId="0" fillId="0" borderId="0" xfId="0">
      <alignment vertical="center"/>
    </xf>
    <xf numFmtId="0" fontId="4" fillId="0" borderId="10" xfId="0" applyNumberFormat="1" applyFont="1" applyBorder="1" applyAlignment="1" applyProtection="1">
      <alignment horizontal="left" vertical="center"/>
      <protection locked="0"/>
    </xf>
    <xf numFmtId="176" fontId="4" fillId="0" borderId="10" xfId="0" applyNumberFormat="1" applyFont="1" applyFill="1" applyBorder="1" applyAlignment="1" applyProtection="1">
      <alignment horizontal="right" vertical="center"/>
      <protection locked="0"/>
    </xf>
    <xf numFmtId="0" fontId="4" fillId="0" borderId="10" xfId="0" applyNumberFormat="1" applyFont="1" applyFill="1" applyBorder="1" applyAlignment="1" applyProtection="1">
      <alignment horizontal="left" vertical="center" wrapText="1"/>
      <protection locked="0"/>
    </xf>
    <xf numFmtId="178" fontId="4" fillId="0" borderId="10" xfId="0" applyNumberFormat="1" applyFont="1" applyBorder="1" applyAlignment="1" applyProtection="1">
      <alignment horizontal="left" vertical="center"/>
      <protection locked="0"/>
    </xf>
    <xf numFmtId="0" fontId="34" fillId="0" borderId="0" xfId="0" applyFont="1" applyAlignment="1" applyProtection="1">
      <alignment horizontal="left" vertical="center"/>
    </xf>
    <xf numFmtId="0" fontId="4" fillId="0" borderId="0" xfId="0" applyFont="1" applyAlignment="1" applyProtection="1">
      <alignment horizontal="left" vertical="center"/>
    </xf>
    <xf numFmtId="178" fontId="4" fillId="0" borderId="0" xfId="0" applyNumberFormat="1" applyFont="1" applyAlignment="1" applyProtection="1">
      <alignment horizontal="left" vertical="center"/>
    </xf>
    <xf numFmtId="0" fontId="7" fillId="24" borderId="16" xfId="0" applyFont="1" applyFill="1" applyBorder="1" applyAlignment="1" applyProtection="1">
      <alignment horizontal="left" vertical="center"/>
    </xf>
    <xf numFmtId="0" fontId="7" fillId="24" borderId="17" xfId="0" applyFont="1" applyFill="1" applyBorder="1" applyAlignment="1" applyProtection="1">
      <alignment horizontal="left" vertical="center" wrapText="1"/>
    </xf>
    <xf numFmtId="0" fontId="7" fillId="24" borderId="28" xfId="0" applyFont="1" applyFill="1" applyBorder="1" applyAlignment="1" applyProtection="1">
      <alignment horizontal="left" vertical="center"/>
    </xf>
    <xf numFmtId="0" fontId="7" fillId="24" borderId="29" xfId="0" applyFont="1" applyFill="1" applyBorder="1" applyAlignment="1" applyProtection="1">
      <alignment horizontal="left" vertical="center" wrapText="1"/>
    </xf>
    <xf numFmtId="0" fontId="7" fillId="24" borderId="17" xfId="0" applyFont="1" applyFill="1" applyBorder="1" applyAlignment="1" applyProtection="1">
      <alignment horizontal="left" vertical="center"/>
    </xf>
    <xf numFmtId="178" fontId="7" fillId="24" borderId="17" xfId="0" applyNumberFormat="1" applyFont="1" applyFill="1" applyBorder="1" applyAlignment="1" applyProtection="1">
      <alignment horizontal="left" vertical="center" wrapText="1"/>
    </xf>
    <xf numFmtId="178" fontId="7" fillId="24" borderId="28" xfId="0" applyNumberFormat="1" applyFont="1" applyFill="1" applyBorder="1" applyAlignment="1" applyProtection="1">
      <alignment horizontal="left" vertical="center" wrapText="1"/>
    </xf>
    <xf numFmtId="0" fontId="32" fillId="24" borderId="29" xfId="0" applyFont="1" applyFill="1" applyBorder="1" applyAlignment="1" applyProtection="1">
      <alignment horizontal="left" vertical="center"/>
    </xf>
    <xf numFmtId="0" fontId="36" fillId="0" borderId="13" xfId="0" applyFont="1" applyBorder="1" applyAlignment="1" applyProtection="1">
      <alignment horizontal="left" vertical="center"/>
    </xf>
    <xf numFmtId="0" fontId="36" fillId="0" borderId="10" xfId="0" applyFont="1" applyBorder="1" applyAlignment="1" applyProtection="1">
      <alignment horizontal="left" vertical="center"/>
    </xf>
    <xf numFmtId="0" fontId="36" fillId="0" borderId="30" xfId="0" applyFont="1" applyBorder="1" applyAlignment="1" applyProtection="1">
      <alignment horizontal="left" vertical="center"/>
    </xf>
    <xf numFmtId="0" fontId="36" fillId="0" borderId="31" xfId="0" applyFont="1" applyBorder="1" applyAlignment="1" applyProtection="1">
      <alignment horizontal="left" vertical="center"/>
    </xf>
    <xf numFmtId="178" fontId="36" fillId="0" borderId="10" xfId="0" applyNumberFormat="1" applyFont="1" applyFill="1" applyBorder="1" applyAlignment="1" applyProtection="1">
      <alignment vertical="center"/>
    </xf>
    <xf numFmtId="178" fontId="36" fillId="0" borderId="30" xfId="0" applyNumberFormat="1" applyFont="1" applyFill="1" applyBorder="1" applyAlignment="1" applyProtection="1">
      <alignment vertical="center"/>
    </xf>
    <xf numFmtId="0" fontId="36" fillId="26" borderId="31" xfId="0" applyFont="1" applyFill="1" applyBorder="1" applyAlignment="1" applyProtection="1">
      <alignment horizontal="right" vertical="center"/>
    </xf>
    <xf numFmtId="0" fontId="4" fillId="25" borderId="18" xfId="0" applyFont="1" applyFill="1" applyBorder="1" applyAlignment="1" applyProtection="1">
      <alignment horizontal="left" vertical="center"/>
    </xf>
    <xf numFmtId="0" fontId="4" fillId="25" borderId="0" xfId="0" applyFont="1" applyFill="1" applyBorder="1" applyAlignment="1" applyProtection="1">
      <alignment horizontal="left" vertical="center"/>
    </xf>
    <xf numFmtId="0" fontId="4" fillId="25" borderId="21" xfId="0" applyFont="1" applyFill="1" applyBorder="1" applyAlignment="1" applyProtection="1">
      <alignment horizontal="left" vertical="center"/>
    </xf>
    <xf numFmtId="0" fontId="36" fillId="0" borderId="12" xfId="0" applyFont="1" applyBorder="1" applyAlignment="1" applyProtection="1">
      <alignment horizontal="left" vertical="center"/>
    </xf>
    <xf numFmtId="0" fontId="36" fillId="0" borderId="11" xfId="0" applyFont="1" applyBorder="1" applyAlignment="1" applyProtection="1">
      <alignment horizontal="left" vertical="center"/>
    </xf>
    <xf numFmtId="178" fontId="36" fillId="0" borderId="11" xfId="0" applyNumberFormat="1" applyFont="1" applyFill="1" applyBorder="1" applyAlignment="1" applyProtection="1">
      <alignment vertical="center"/>
    </xf>
    <xf numFmtId="178" fontId="36" fillId="0" borderId="26" xfId="0" applyNumberFormat="1" applyFont="1" applyFill="1" applyBorder="1" applyAlignment="1" applyProtection="1">
      <alignment vertical="center"/>
    </xf>
    <xf numFmtId="0" fontId="36" fillId="26" borderId="23" xfId="0" applyFont="1" applyFill="1" applyBorder="1" applyAlignment="1" applyProtection="1">
      <alignment horizontal="right" vertical="center"/>
    </xf>
    <xf numFmtId="0" fontId="7" fillId="25" borderId="0" xfId="0" applyFont="1" applyFill="1" applyBorder="1" applyAlignment="1" applyProtection="1">
      <alignment horizontal="left" vertical="center"/>
    </xf>
    <xf numFmtId="0" fontId="7" fillId="25" borderId="0" xfId="0" applyFont="1" applyFill="1" applyBorder="1" applyAlignment="1" applyProtection="1">
      <alignment vertical="center" wrapText="1"/>
    </xf>
    <xf numFmtId="178" fontId="36" fillId="0" borderId="10" xfId="0" applyNumberFormat="1" applyFont="1" applyBorder="1" applyAlignment="1" applyProtection="1">
      <alignment vertical="center"/>
    </xf>
    <xf numFmtId="178" fontId="36" fillId="0" borderId="26" xfId="0" applyNumberFormat="1" applyFont="1" applyBorder="1" applyAlignment="1" applyProtection="1">
      <alignment vertical="center"/>
    </xf>
    <xf numFmtId="6" fontId="32" fillId="24" borderId="16" xfId="41" applyFont="1" applyFill="1" applyBorder="1" applyAlignment="1" applyProtection="1">
      <alignment horizontal="right" vertical="center"/>
    </xf>
    <xf numFmtId="6" fontId="32" fillId="24" borderId="29" xfId="41" applyFont="1" applyFill="1" applyBorder="1" applyAlignment="1" applyProtection="1">
      <alignment horizontal="right" vertical="center"/>
    </xf>
    <xf numFmtId="0" fontId="4" fillId="25" borderId="0" xfId="0" applyFont="1" applyFill="1" applyBorder="1" applyAlignment="1" applyProtection="1">
      <alignment vertical="center"/>
    </xf>
    <xf numFmtId="6" fontId="33" fillId="26" borderId="14" xfId="41" applyFont="1" applyFill="1" applyBorder="1" applyAlignment="1" applyProtection="1">
      <alignment horizontal="right" vertical="center"/>
    </xf>
    <xf numFmtId="6" fontId="33" fillId="26" borderId="32" xfId="41" applyFont="1" applyFill="1" applyBorder="1" applyAlignment="1" applyProtection="1">
      <alignment horizontal="right" vertical="center"/>
    </xf>
    <xf numFmtId="0" fontId="4" fillId="25" borderId="19" xfId="0" applyFont="1" applyFill="1" applyBorder="1" applyAlignment="1" applyProtection="1">
      <alignment horizontal="left" vertical="center"/>
    </xf>
    <xf numFmtId="0" fontId="4" fillId="25" borderId="20" xfId="0" applyFont="1" applyFill="1" applyBorder="1" applyAlignment="1" applyProtection="1">
      <alignment horizontal="left" vertical="center"/>
    </xf>
    <xf numFmtId="0" fontId="4" fillId="25" borderId="22" xfId="0" applyFont="1" applyFill="1" applyBorder="1" applyAlignment="1" applyProtection="1">
      <alignment horizontal="left" vertical="center"/>
    </xf>
    <xf numFmtId="0" fontId="36" fillId="0" borderId="14" xfId="0" applyFont="1" applyBorder="1" applyAlignment="1" applyProtection="1">
      <alignment horizontal="left" vertical="center"/>
    </xf>
    <xf numFmtId="0" fontId="36" fillId="0" borderId="15" xfId="0" applyFont="1" applyBorder="1" applyAlignment="1" applyProtection="1">
      <alignment horizontal="left" vertical="center"/>
    </xf>
    <xf numFmtId="0" fontId="36" fillId="0" borderId="25" xfId="0" applyFont="1" applyBorder="1" applyAlignment="1" applyProtection="1">
      <alignment horizontal="left" vertical="center"/>
    </xf>
    <xf numFmtId="178" fontId="36" fillId="0" borderId="15" xfId="0" applyNumberFormat="1" applyFont="1" applyBorder="1" applyAlignment="1" applyProtection="1">
      <alignment vertical="center"/>
    </xf>
    <xf numFmtId="178" fontId="36" fillId="0" borderId="27" xfId="0" applyNumberFormat="1" applyFont="1" applyBorder="1" applyAlignment="1" applyProtection="1">
      <alignment vertical="center"/>
    </xf>
    <xf numFmtId="0" fontId="36" fillId="26" borderId="24" xfId="0" applyFont="1" applyFill="1" applyBorder="1" applyAlignment="1" applyProtection="1">
      <alignment horizontal="right" vertical="center"/>
    </xf>
    <xf numFmtId="0" fontId="4" fillId="0" borderId="13" xfId="0" applyFont="1" applyBorder="1" applyAlignment="1" applyProtection="1">
      <alignment horizontal="left" vertical="center"/>
    </xf>
    <xf numFmtId="0" fontId="4" fillId="26" borderId="31" xfId="0" applyFont="1" applyFill="1" applyBorder="1" applyAlignment="1" applyProtection="1">
      <alignment horizontal="right" vertical="center"/>
    </xf>
    <xf numFmtId="0" fontId="4" fillId="0" borderId="12" xfId="0" applyFont="1" applyBorder="1" applyAlignment="1" applyProtection="1">
      <alignment horizontal="left" vertical="center"/>
    </xf>
    <xf numFmtId="0" fontId="4" fillId="0" borderId="14" xfId="0" applyFont="1" applyBorder="1" applyAlignment="1" applyProtection="1">
      <alignment horizontal="left" vertical="center"/>
    </xf>
    <xf numFmtId="0" fontId="0" fillId="0" borderId="0" xfId="0" applyAlignment="1" applyProtection="1">
      <alignment vertical="center" wrapText="1"/>
    </xf>
    <xf numFmtId="0" fontId="0" fillId="0" borderId="0" xfId="0" applyProtection="1">
      <alignment vertical="center"/>
    </xf>
    <xf numFmtId="0" fontId="4" fillId="0" borderId="10" xfId="0" applyFont="1" applyBorder="1" applyAlignment="1" applyProtection="1">
      <alignment horizontal="left" vertical="center"/>
      <protection locked="0"/>
    </xf>
    <xf numFmtId="178" fontId="4" fillId="0" borderId="10" xfId="0" applyNumberFormat="1" applyFont="1" applyFill="1" applyBorder="1" applyAlignment="1" applyProtection="1">
      <alignment vertical="center"/>
      <protection locked="0"/>
    </xf>
    <xf numFmtId="178" fontId="4" fillId="0" borderId="30" xfId="0" applyNumberFormat="1" applyFont="1" applyFill="1" applyBorder="1" applyAlignment="1" applyProtection="1">
      <alignment vertical="center"/>
      <protection locked="0"/>
    </xf>
    <xf numFmtId="0" fontId="4" fillId="0" borderId="11" xfId="0" applyFont="1" applyBorder="1" applyAlignment="1" applyProtection="1">
      <alignment horizontal="left" vertical="center"/>
      <protection locked="0"/>
    </xf>
    <xf numFmtId="178" fontId="4" fillId="0" borderId="11" xfId="0" applyNumberFormat="1" applyFont="1" applyFill="1" applyBorder="1" applyAlignment="1" applyProtection="1">
      <alignment vertical="center"/>
      <protection locked="0"/>
    </xf>
    <xf numFmtId="178" fontId="4" fillId="0" borderId="26" xfId="0" applyNumberFormat="1" applyFont="1" applyFill="1" applyBorder="1" applyAlignment="1" applyProtection="1">
      <alignment vertical="center"/>
      <protection locked="0"/>
    </xf>
    <xf numFmtId="178" fontId="4" fillId="0" borderId="10" xfId="0" applyNumberFormat="1" applyFont="1" applyBorder="1" applyAlignment="1" applyProtection="1">
      <alignment vertical="center"/>
      <protection locked="0"/>
    </xf>
    <xf numFmtId="178" fontId="4" fillId="0" borderId="26" xfId="0" applyNumberFormat="1" applyFont="1" applyBorder="1" applyAlignment="1" applyProtection="1">
      <alignment vertical="center"/>
      <protection locked="0"/>
    </xf>
    <xf numFmtId="0" fontId="4" fillId="0" borderId="15"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178" fontId="4" fillId="0" borderId="15" xfId="0" applyNumberFormat="1" applyFont="1" applyBorder="1" applyAlignment="1" applyProtection="1">
      <alignment vertical="center"/>
      <protection locked="0"/>
    </xf>
    <xf numFmtId="178" fontId="4" fillId="0" borderId="27" xfId="0" applyNumberFormat="1" applyFont="1" applyBorder="1" applyAlignment="1" applyProtection="1">
      <alignment vertical="center"/>
      <protection locked="0"/>
    </xf>
    <xf numFmtId="0" fontId="4" fillId="0" borderId="13"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4" fillId="0" borderId="31" xfId="0" applyFont="1" applyBorder="1" applyAlignment="1" applyProtection="1">
      <alignment horizontal="left" vertical="center"/>
      <protection locked="0"/>
    </xf>
    <xf numFmtId="0" fontId="4" fillId="0" borderId="10" xfId="0" applyNumberFormat="1" applyFont="1" applyFill="1" applyBorder="1" applyAlignment="1" applyProtection="1">
      <alignment horizontal="center" vertical="center"/>
      <protection locked="0"/>
    </xf>
    <xf numFmtId="0" fontId="4" fillId="27" borderId="0" xfId="0" applyNumberFormat="1" applyFont="1" applyFill="1" applyAlignment="1" applyProtection="1">
      <alignment horizontal="left" vertical="top"/>
    </xf>
    <xf numFmtId="0" fontId="7" fillId="27" borderId="10" xfId="0" applyNumberFormat="1" applyFont="1" applyFill="1" applyBorder="1" applyAlignment="1" applyProtection="1">
      <alignment horizontal="left" vertical="top" wrapText="1"/>
    </xf>
    <xf numFmtId="178" fontId="7" fillId="27" borderId="10" xfId="0" applyNumberFormat="1" applyFont="1" applyFill="1" applyBorder="1" applyAlignment="1" applyProtection="1">
      <alignment horizontal="left" vertical="top" wrapText="1"/>
    </xf>
    <xf numFmtId="0" fontId="11" fillId="27" borderId="10" xfId="0" applyNumberFormat="1" applyFont="1" applyFill="1" applyBorder="1" applyAlignment="1" applyProtection="1">
      <alignment horizontal="left" vertical="top" wrapText="1"/>
    </xf>
    <xf numFmtId="0" fontId="7" fillId="29" borderId="10" xfId="0" applyNumberFormat="1" applyFont="1" applyFill="1" applyBorder="1" applyAlignment="1" applyProtection="1">
      <alignment horizontal="left" vertical="top" wrapText="1"/>
    </xf>
    <xf numFmtId="0" fontId="4" fillId="26" borderId="10" xfId="0" applyNumberFormat="1" applyFont="1" applyFill="1" applyBorder="1" applyAlignment="1" applyProtection="1">
      <alignment horizontal="left" vertical="top" wrapText="1"/>
    </xf>
    <xf numFmtId="0" fontId="4" fillId="0" borderId="0" xfId="0" applyNumberFormat="1" applyFont="1" applyAlignment="1" applyProtection="1">
      <alignment horizontal="left" vertical="center"/>
    </xf>
    <xf numFmtId="0" fontId="33" fillId="0" borderId="0" xfId="0" applyNumberFormat="1" applyFont="1" applyAlignment="1" applyProtection="1">
      <alignment horizontal="left" vertical="center"/>
    </xf>
    <xf numFmtId="0" fontId="4" fillId="28" borderId="29" xfId="0" applyFont="1" applyFill="1" applyBorder="1" applyAlignment="1" applyProtection="1">
      <alignment horizontal="left" vertical="center"/>
      <protection locked="0"/>
    </xf>
    <xf numFmtId="0" fontId="4" fillId="28" borderId="31" xfId="0" applyFont="1" applyFill="1" applyBorder="1" applyAlignment="1" applyProtection="1">
      <alignment horizontal="left" vertical="center"/>
      <protection locked="0"/>
    </xf>
    <xf numFmtId="0" fontId="9" fillId="28" borderId="31" xfId="28" applyFill="1" applyBorder="1" applyAlignment="1" applyProtection="1">
      <alignment horizontal="left" vertical="center"/>
      <protection locked="0"/>
    </xf>
    <xf numFmtId="0" fontId="4" fillId="28" borderId="32" xfId="0" applyFont="1" applyFill="1" applyBorder="1" applyAlignment="1" applyProtection="1">
      <alignment horizontal="left" vertical="top" wrapText="1"/>
      <protection locked="0"/>
    </xf>
    <xf numFmtId="38" fontId="4" fillId="0" borderId="10" xfId="46" applyFont="1" applyBorder="1" applyAlignment="1" applyProtection="1">
      <alignment horizontal="left" vertical="center"/>
    </xf>
    <xf numFmtId="42" fontId="4" fillId="0" borderId="10" xfId="46" applyNumberFormat="1" applyFont="1" applyBorder="1" applyAlignment="1" applyProtection="1">
      <alignment horizontal="right" vertical="center"/>
    </xf>
    <xf numFmtId="42" fontId="4" fillId="0" borderId="10" xfId="46" applyNumberFormat="1" applyFont="1" applyBorder="1" applyAlignment="1" applyProtection="1">
      <alignment vertical="center"/>
    </xf>
    <xf numFmtId="0" fontId="4" fillId="26" borderId="0" xfId="0" applyNumberFormat="1" applyFont="1" applyFill="1" applyBorder="1" applyAlignment="1" applyProtection="1">
      <alignment horizontal="left" vertical="top" wrapText="1"/>
    </xf>
    <xf numFmtId="0" fontId="4" fillId="28" borderId="41" xfId="0" applyFont="1" applyFill="1" applyBorder="1" applyAlignment="1" applyProtection="1">
      <alignment horizontal="left" vertical="center"/>
      <protection locked="0"/>
    </xf>
    <xf numFmtId="0" fontId="4" fillId="28" borderId="29" xfId="0" applyFont="1" applyFill="1" applyBorder="1" applyAlignment="1" applyProtection="1">
      <alignment horizontal="left" vertical="top" wrapText="1"/>
      <protection locked="0"/>
    </xf>
    <xf numFmtId="0" fontId="4" fillId="28" borderId="24" xfId="0" applyFont="1" applyFill="1" applyBorder="1" applyAlignment="1" applyProtection="1">
      <alignment horizontal="left" vertical="top" wrapText="1"/>
      <protection locked="0"/>
    </xf>
    <xf numFmtId="0" fontId="4" fillId="28" borderId="0" xfId="0" applyFont="1" applyFill="1" applyBorder="1" applyAlignment="1" applyProtection="1">
      <alignment horizontal="left" vertical="center"/>
    </xf>
    <xf numFmtId="0" fontId="7" fillId="24" borderId="40" xfId="0" applyFont="1" applyFill="1" applyBorder="1" applyAlignment="1" applyProtection="1">
      <alignment horizontal="left" vertical="center"/>
    </xf>
    <xf numFmtId="0" fontId="7" fillId="24" borderId="13" xfId="0" applyFont="1" applyFill="1" applyBorder="1" applyAlignment="1" applyProtection="1">
      <alignment horizontal="left" vertical="center"/>
    </xf>
    <xf numFmtId="0" fontId="7" fillId="24" borderId="14" xfId="0" applyFont="1" applyFill="1" applyBorder="1" applyAlignment="1" applyProtection="1">
      <alignment horizontal="left" vertical="center"/>
    </xf>
    <xf numFmtId="0" fontId="4" fillId="24" borderId="42" xfId="0" applyFont="1" applyFill="1" applyBorder="1" applyAlignment="1" applyProtection="1">
      <alignment horizontal="left" vertical="center" wrapText="1"/>
    </xf>
    <xf numFmtId="0" fontId="7" fillId="24" borderId="14" xfId="0" applyFont="1" applyFill="1" applyBorder="1" applyAlignment="1" applyProtection="1">
      <alignment horizontal="left" vertical="center" wrapText="1"/>
    </xf>
    <xf numFmtId="0" fontId="7" fillId="24" borderId="40" xfId="0" applyFont="1" applyFill="1" applyBorder="1" applyAlignment="1" applyProtection="1">
      <alignment horizontal="left" vertical="center" wrapText="1"/>
    </xf>
    <xf numFmtId="0" fontId="7" fillId="24" borderId="38" xfId="0" applyFont="1" applyFill="1" applyBorder="1" applyAlignment="1" applyProtection="1">
      <alignment horizontal="left" vertical="center"/>
    </xf>
    <xf numFmtId="0" fontId="7" fillId="27" borderId="10" xfId="0" applyNumberFormat="1" applyFont="1" applyFill="1" applyBorder="1" applyAlignment="1" applyProtection="1">
      <alignment horizontal="right" vertical="center"/>
    </xf>
    <xf numFmtId="0" fontId="7" fillId="24" borderId="10" xfId="0" applyFont="1" applyFill="1" applyBorder="1" applyAlignment="1" applyProtection="1">
      <alignment horizontal="center" vertical="center"/>
    </xf>
    <xf numFmtId="0" fontId="4" fillId="26" borderId="0" xfId="0" applyFont="1" applyFill="1" applyAlignment="1" applyProtection="1">
      <alignment horizontal="left" vertical="center"/>
    </xf>
    <xf numFmtId="42" fontId="4" fillId="26" borderId="10" xfId="0" applyNumberFormat="1" applyFont="1" applyFill="1" applyBorder="1" applyAlignment="1" applyProtection="1">
      <alignment horizontal="right" vertical="center"/>
    </xf>
    <xf numFmtId="42" fontId="4" fillId="26" borderId="38" xfId="0" applyNumberFormat="1" applyFont="1" applyFill="1" applyBorder="1" applyAlignment="1" applyProtection="1">
      <alignment horizontal="right" vertical="center"/>
    </xf>
    <xf numFmtId="6" fontId="34" fillId="32" borderId="0" xfId="41" applyFont="1" applyFill="1" applyAlignment="1" applyProtection="1">
      <alignment horizontal="right" vertical="center"/>
    </xf>
    <xf numFmtId="0" fontId="34" fillId="32" borderId="0" xfId="0" applyFont="1" applyFill="1" applyAlignment="1" applyProtection="1">
      <alignment horizontal="left" vertical="center"/>
    </xf>
    <xf numFmtId="6" fontId="4" fillId="32" borderId="0" xfId="41" applyFont="1" applyFill="1" applyAlignment="1" applyProtection="1">
      <alignment horizontal="right" vertical="center"/>
    </xf>
    <xf numFmtId="0" fontId="4" fillId="32" borderId="0" xfId="0" applyFont="1" applyFill="1" applyAlignment="1" applyProtection="1">
      <alignment horizontal="left" vertical="center"/>
    </xf>
    <xf numFmtId="0" fontId="4" fillId="32" borderId="0" xfId="0" applyFont="1" applyFill="1" applyAlignment="1" applyProtection="1">
      <alignment horizontal="right" vertical="center"/>
    </xf>
    <xf numFmtId="6" fontId="4" fillId="32" borderId="0" xfId="0" applyNumberFormat="1" applyFont="1" applyFill="1" applyAlignment="1" applyProtection="1">
      <alignment horizontal="left" vertical="center"/>
    </xf>
    <xf numFmtId="0" fontId="7" fillId="26" borderId="30" xfId="0" applyFont="1" applyFill="1" applyBorder="1" applyAlignment="1" applyProtection="1">
      <alignment horizontal="left" vertical="center"/>
    </xf>
    <xf numFmtId="0" fontId="4" fillId="26" borderId="36" xfId="0" applyFont="1" applyFill="1" applyBorder="1" applyAlignment="1" applyProtection="1">
      <alignment horizontal="right" vertical="center"/>
    </xf>
    <xf numFmtId="0" fontId="7" fillId="24" borderId="39" xfId="0" applyFont="1" applyFill="1" applyBorder="1" applyAlignment="1" applyProtection="1">
      <alignment horizontal="center" vertical="center"/>
    </xf>
    <xf numFmtId="0" fontId="7" fillId="24" borderId="16" xfId="0" applyFont="1" applyFill="1" applyBorder="1" applyAlignment="1" applyProtection="1">
      <alignment horizontal="center" vertical="center"/>
    </xf>
    <xf numFmtId="0" fontId="7" fillId="24" borderId="47" xfId="0" applyFont="1" applyFill="1" applyBorder="1" applyAlignment="1" applyProtection="1">
      <alignment horizontal="center" vertical="center"/>
    </xf>
    <xf numFmtId="0" fontId="7" fillId="24" borderId="17" xfId="0" applyFont="1" applyFill="1" applyBorder="1" applyAlignment="1" applyProtection="1">
      <alignment horizontal="center" vertical="center"/>
    </xf>
    <xf numFmtId="0" fontId="7" fillId="24" borderId="29" xfId="0" applyFont="1" applyFill="1" applyBorder="1" applyAlignment="1" applyProtection="1">
      <alignment horizontal="center" vertical="center"/>
    </xf>
    <xf numFmtId="42" fontId="4" fillId="26" borderId="31" xfId="0" applyNumberFormat="1" applyFont="1" applyFill="1" applyBorder="1" applyAlignment="1" applyProtection="1">
      <alignment horizontal="right" vertical="center"/>
    </xf>
    <xf numFmtId="0" fontId="7" fillId="26" borderId="13" xfId="0" applyFont="1" applyFill="1" applyBorder="1" applyAlignment="1" applyProtection="1">
      <alignment horizontal="left" vertical="center"/>
    </xf>
    <xf numFmtId="0" fontId="4" fillId="26" borderId="14" xfId="0" applyFont="1" applyFill="1" applyBorder="1" applyAlignment="1" applyProtection="1">
      <alignment horizontal="left" vertical="center"/>
    </xf>
    <xf numFmtId="0" fontId="4" fillId="26" borderId="15" xfId="0" applyFont="1" applyFill="1" applyBorder="1" applyAlignment="1" applyProtection="1">
      <alignment horizontal="left" vertical="center"/>
    </xf>
    <xf numFmtId="42" fontId="4" fillId="26" borderId="32" xfId="0" applyNumberFormat="1" applyFont="1" applyFill="1" applyBorder="1" applyAlignment="1" applyProtection="1">
      <alignment horizontal="right" vertical="center"/>
    </xf>
    <xf numFmtId="0" fontId="7" fillId="24" borderId="17" xfId="0" applyFont="1" applyFill="1" applyBorder="1" applyAlignment="1" applyProtection="1">
      <alignment horizontal="center" vertical="center" wrapText="1"/>
    </xf>
    <xf numFmtId="0" fontId="4" fillId="26" borderId="25" xfId="0" applyFont="1" applyFill="1" applyBorder="1" applyAlignment="1" applyProtection="1">
      <alignment horizontal="left" vertical="center"/>
    </xf>
    <xf numFmtId="0" fontId="35" fillId="32" borderId="0" xfId="0" applyFont="1" applyFill="1" applyAlignment="1" applyProtection="1">
      <alignment horizontal="left" vertical="center"/>
    </xf>
    <xf numFmtId="178" fontId="34" fillId="32" borderId="0" xfId="0" applyNumberFormat="1" applyFont="1" applyFill="1" applyAlignment="1" applyProtection="1">
      <alignment horizontal="left" vertical="center"/>
    </xf>
    <xf numFmtId="178" fontId="4" fillId="32" borderId="0" xfId="0" applyNumberFormat="1" applyFont="1" applyFill="1" applyAlignment="1" applyProtection="1">
      <alignment horizontal="left" vertical="center"/>
    </xf>
    <xf numFmtId="0" fontId="5" fillId="32" borderId="0" xfId="0" applyFont="1" applyFill="1" applyAlignment="1" applyProtection="1">
      <alignment horizontal="left" vertical="center"/>
    </xf>
    <xf numFmtId="0" fontId="6" fillId="32" borderId="0" xfId="0" applyFont="1" applyFill="1" applyAlignment="1" applyProtection="1">
      <alignment horizontal="right" vertical="center"/>
    </xf>
    <xf numFmtId="0" fontId="44" fillId="32" borderId="0" xfId="0" applyFont="1" applyFill="1" applyAlignment="1" applyProtection="1">
      <alignment horizontal="left" vertical="center"/>
    </xf>
    <xf numFmtId="0" fontId="7" fillId="26" borderId="30" xfId="0" applyFont="1" applyFill="1" applyBorder="1" applyAlignment="1" applyProtection="1">
      <alignment horizontal="right" vertical="center"/>
    </xf>
    <xf numFmtId="42" fontId="4" fillId="26" borderId="11" xfId="41" applyNumberFormat="1" applyFont="1" applyFill="1" applyBorder="1" applyAlignment="1" applyProtection="1">
      <alignment horizontal="right" vertical="center"/>
    </xf>
    <xf numFmtId="42" fontId="4" fillId="26" borderId="10" xfId="41" applyNumberFormat="1" applyFont="1" applyFill="1" applyBorder="1" applyAlignment="1" applyProtection="1">
      <alignment horizontal="right" vertical="center"/>
    </xf>
    <xf numFmtId="0" fontId="32" fillId="26" borderId="10" xfId="0" applyNumberFormat="1" applyFont="1" applyFill="1" applyBorder="1" applyAlignment="1" applyProtection="1">
      <alignment horizontal="left" vertical="top" wrapText="1"/>
    </xf>
    <xf numFmtId="0" fontId="4" fillId="26" borderId="0" xfId="0" applyNumberFormat="1" applyFont="1" applyFill="1" applyAlignment="1" applyProtection="1">
      <alignment horizontal="left" vertical="top"/>
    </xf>
    <xf numFmtId="5" fontId="40" fillId="26" borderId="10" xfId="0" applyNumberFormat="1" applyFont="1" applyFill="1" applyBorder="1" applyAlignment="1" applyProtection="1">
      <alignment horizontal="right" vertical="center" wrapText="1"/>
    </xf>
    <xf numFmtId="0" fontId="4" fillId="26" borderId="0" xfId="0" applyNumberFormat="1" applyFont="1" applyFill="1" applyAlignment="1" applyProtection="1">
      <alignment horizontal="left" vertical="center"/>
    </xf>
    <xf numFmtId="5" fontId="39" fillId="26" borderId="10" xfId="0" applyNumberFormat="1" applyFont="1" applyFill="1" applyBorder="1" applyAlignment="1" applyProtection="1">
      <alignment horizontal="right" vertical="center" wrapText="1"/>
    </xf>
    <xf numFmtId="0" fontId="38" fillId="32" borderId="0" xfId="0" applyFont="1" applyFill="1" applyAlignment="1" applyProtection="1">
      <alignment horizontal="left" vertical="center"/>
    </xf>
    <xf numFmtId="0" fontId="4" fillId="32" borderId="0" xfId="0" applyNumberFormat="1" applyFont="1" applyFill="1" applyBorder="1" applyAlignment="1" applyProtection="1">
      <alignment horizontal="left" vertical="center"/>
    </xf>
    <xf numFmtId="0" fontId="31" fillId="32" borderId="0" xfId="0" applyNumberFormat="1" applyFont="1" applyFill="1" applyBorder="1" applyAlignment="1" applyProtection="1">
      <alignment horizontal="left" vertical="center"/>
    </xf>
    <xf numFmtId="178" fontId="4" fillId="32" borderId="0" xfId="0" applyNumberFormat="1" applyFont="1" applyFill="1" applyBorder="1" applyAlignment="1" applyProtection="1">
      <alignment horizontal="left" vertical="center"/>
    </xf>
    <xf numFmtId="0" fontId="33" fillId="32" borderId="0" xfId="0" applyFont="1" applyFill="1" applyBorder="1" applyAlignment="1" applyProtection="1">
      <alignment horizontal="center" vertical="center"/>
    </xf>
    <xf numFmtId="0" fontId="36" fillId="26" borderId="10" xfId="0" applyNumberFormat="1" applyFont="1" applyFill="1" applyBorder="1" applyAlignment="1" applyProtection="1">
      <alignment horizontal="left" vertical="center"/>
    </xf>
    <xf numFmtId="178" fontId="36" fillId="26" borderId="10" xfId="0" applyNumberFormat="1" applyFont="1" applyFill="1" applyBorder="1" applyAlignment="1" applyProtection="1">
      <alignment horizontal="left" vertical="center"/>
    </xf>
    <xf numFmtId="0" fontId="36" fillId="26" borderId="10" xfId="0" applyNumberFormat="1" applyFont="1" applyFill="1" applyBorder="1" applyAlignment="1" applyProtection="1">
      <alignment horizontal="right" vertical="center"/>
    </xf>
    <xf numFmtId="176" fontId="36" fillId="26" borderId="10" xfId="0" applyNumberFormat="1" applyFont="1" applyFill="1" applyBorder="1" applyAlignment="1" applyProtection="1">
      <alignment horizontal="right" vertical="center"/>
    </xf>
    <xf numFmtId="0" fontId="36" fillId="26" borderId="10" xfId="0" applyNumberFormat="1" applyFont="1" applyFill="1" applyBorder="1" applyAlignment="1" applyProtection="1">
      <alignment horizontal="center" vertical="center"/>
    </xf>
    <xf numFmtId="0" fontId="36" fillId="26" borderId="10" xfId="0" applyNumberFormat="1" applyFont="1" applyFill="1" applyBorder="1" applyAlignment="1" applyProtection="1">
      <alignment horizontal="left" vertical="center" wrapText="1"/>
    </xf>
    <xf numFmtId="0" fontId="7" fillId="26" borderId="0" xfId="0" applyNumberFormat="1" applyFont="1" applyFill="1" applyAlignment="1" applyProtection="1">
      <alignment horizontal="left" vertical="center"/>
    </xf>
    <xf numFmtId="0" fontId="4" fillId="26" borderId="10" xfId="0" applyNumberFormat="1" applyFont="1" applyFill="1" applyBorder="1" applyAlignment="1" applyProtection="1">
      <alignment horizontal="right" vertical="center"/>
    </xf>
    <xf numFmtId="42" fontId="32" fillId="32" borderId="10" xfId="0" applyNumberFormat="1" applyFont="1" applyFill="1" applyBorder="1" applyAlignment="1" applyProtection="1">
      <alignment horizontal="right" vertical="center"/>
    </xf>
    <xf numFmtId="42" fontId="4" fillId="32" borderId="0" xfId="0" applyNumberFormat="1" applyFont="1" applyFill="1" applyAlignment="1" applyProtection="1">
      <alignment horizontal="left" vertical="center"/>
    </xf>
    <xf numFmtId="42" fontId="4" fillId="26" borderId="39" xfId="41" applyNumberFormat="1" applyFont="1" applyFill="1" applyBorder="1" applyAlignment="1" applyProtection="1">
      <alignment horizontal="right" vertical="center"/>
    </xf>
    <xf numFmtId="42" fontId="4" fillId="28" borderId="41" xfId="0" applyNumberFormat="1" applyFont="1" applyFill="1" applyBorder="1" applyAlignment="1" applyProtection="1">
      <alignment horizontal="left" vertical="center"/>
      <protection locked="0"/>
    </xf>
    <xf numFmtId="42" fontId="34" fillId="26" borderId="41" xfId="41" applyNumberFormat="1" applyFont="1" applyFill="1" applyBorder="1" applyAlignment="1" applyProtection="1">
      <alignment horizontal="right" vertical="center" wrapText="1"/>
    </xf>
    <xf numFmtId="0" fontId="47" fillId="28" borderId="44" xfId="0" applyFont="1" applyFill="1" applyBorder="1" applyAlignment="1" applyProtection="1">
      <alignment horizontal="left" vertical="center"/>
      <protection locked="0"/>
    </xf>
    <xf numFmtId="0" fontId="47" fillId="28" borderId="45" xfId="0" applyFont="1" applyFill="1" applyBorder="1" applyAlignment="1" applyProtection="1">
      <alignment horizontal="left" vertical="center"/>
      <protection locked="0"/>
    </xf>
    <xf numFmtId="0" fontId="47" fillId="28" borderId="46" xfId="0" applyFont="1" applyFill="1" applyBorder="1" applyAlignment="1" applyProtection="1">
      <alignment horizontal="left" vertical="center"/>
      <protection locked="0"/>
    </xf>
    <xf numFmtId="0" fontId="4" fillId="32" borderId="0" xfId="0" applyFont="1" applyFill="1" applyBorder="1" applyAlignment="1" applyProtection="1">
      <alignment vertical="center"/>
    </xf>
    <xf numFmtId="0" fontId="34" fillId="32" borderId="0" xfId="0" applyFont="1" applyFill="1" applyBorder="1" applyAlignment="1" applyProtection="1">
      <alignment horizontal="left" vertical="center"/>
    </xf>
    <xf numFmtId="0" fontId="49" fillId="32" borderId="0" xfId="0" applyFont="1" applyFill="1" applyBorder="1" applyAlignment="1" applyProtection="1">
      <alignment vertical="center"/>
    </xf>
    <xf numFmtId="0" fontId="49" fillId="32" borderId="0" xfId="0" applyFont="1" applyFill="1" applyBorder="1" applyAlignment="1" applyProtection="1">
      <alignment horizontal="left" vertical="center"/>
    </xf>
    <xf numFmtId="0" fontId="4" fillId="32" borderId="0" xfId="0" applyFont="1" applyFill="1" applyBorder="1" applyAlignment="1" applyProtection="1">
      <alignment horizontal="left" vertical="center"/>
    </xf>
    <xf numFmtId="0" fontId="50" fillId="32" borderId="0" xfId="0" applyFont="1" applyFill="1" applyBorder="1" applyAlignment="1" applyProtection="1">
      <alignment horizontal="left" vertical="center"/>
    </xf>
    <xf numFmtId="0" fontId="45" fillId="32" borderId="0" xfId="0" applyFont="1" applyFill="1" applyBorder="1" applyAlignment="1" applyProtection="1">
      <alignment horizontal="left" vertical="center"/>
    </xf>
    <xf numFmtId="0" fontId="12" fillId="32" borderId="0" xfId="0" applyFont="1" applyFill="1" applyBorder="1" applyAlignment="1" applyProtection="1">
      <alignment horizontal="left" vertical="center"/>
    </xf>
    <xf numFmtId="5" fontId="4" fillId="32" borderId="0" xfId="0" applyNumberFormat="1" applyFont="1" applyFill="1" applyBorder="1" applyAlignment="1" applyProtection="1">
      <alignment vertical="center"/>
    </xf>
    <xf numFmtId="0" fontId="51" fillId="32" borderId="0" xfId="0" applyFont="1" applyFill="1" applyBorder="1" applyAlignment="1" applyProtection="1">
      <alignment vertical="center" wrapText="1"/>
    </xf>
    <xf numFmtId="0" fontId="51" fillId="32" borderId="0" xfId="0" applyFont="1" applyFill="1" applyBorder="1" applyAlignment="1" applyProtection="1">
      <alignment vertical="center"/>
    </xf>
    <xf numFmtId="0" fontId="4" fillId="32" borderId="10" xfId="0" applyFont="1" applyFill="1" applyBorder="1" applyAlignment="1" applyProtection="1">
      <alignment vertical="center"/>
    </xf>
    <xf numFmtId="0" fontId="4" fillId="32" borderId="10" xfId="0" applyFont="1" applyFill="1" applyBorder="1" applyAlignment="1" applyProtection="1">
      <alignment horizontal="right" vertical="center"/>
    </xf>
    <xf numFmtId="0" fontId="7" fillId="33" borderId="10" xfId="0" applyFont="1" applyFill="1" applyBorder="1" applyAlignment="1" applyProtection="1">
      <alignment horizontal="left" vertical="center"/>
    </xf>
    <xf numFmtId="0" fontId="7" fillId="33" borderId="10" xfId="0" applyFont="1" applyFill="1" applyBorder="1" applyAlignment="1" applyProtection="1">
      <alignment horizontal="right" vertical="center"/>
    </xf>
    <xf numFmtId="0" fontId="5" fillId="32" borderId="0" xfId="0" applyFont="1" applyFill="1" applyBorder="1" applyAlignment="1" applyProtection="1">
      <alignment horizontal="left" vertical="center"/>
    </xf>
    <xf numFmtId="0" fontId="32" fillId="32" borderId="0" xfId="0" applyFont="1" applyFill="1" applyBorder="1" applyAlignment="1" applyProtection="1">
      <alignment horizontal="left" vertical="center"/>
    </xf>
    <xf numFmtId="0" fontId="7" fillId="32" borderId="0" xfId="0" applyFont="1" applyFill="1" applyBorder="1" applyAlignment="1" applyProtection="1">
      <alignment horizontal="left" vertical="center"/>
    </xf>
    <xf numFmtId="0" fontId="4" fillId="32" borderId="0" xfId="0" applyFont="1" applyFill="1" applyBorder="1" applyAlignment="1" applyProtection="1">
      <alignment horizontal="left" vertical="top" wrapText="1"/>
    </xf>
    <xf numFmtId="0" fontId="50" fillId="32" borderId="0" xfId="0" applyFont="1" applyFill="1" applyBorder="1" applyAlignment="1" applyProtection="1">
      <alignment horizontal="left" vertical="top" wrapText="1"/>
    </xf>
    <xf numFmtId="177" fontId="4" fillId="32" borderId="0" xfId="0" applyNumberFormat="1" applyFont="1" applyFill="1" applyBorder="1" applyAlignment="1" applyProtection="1">
      <alignment horizontal="right" vertical="center"/>
    </xf>
    <xf numFmtId="177" fontId="49" fillId="32" borderId="0" xfId="0" applyNumberFormat="1" applyFont="1" applyFill="1" applyBorder="1" applyAlignment="1" applyProtection="1">
      <alignment horizontal="right" vertical="center"/>
    </xf>
    <xf numFmtId="0" fontId="32" fillId="24" borderId="11" xfId="0" applyFont="1" applyFill="1" applyBorder="1" applyAlignment="1" applyProtection="1">
      <alignment horizontal="left" vertical="center" wrapText="1"/>
    </xf>
    <xf numFmtId="0" fontId="32" fillId="24" borderId="10" xfId="0" applyFont="1" applyFill="1" applyBorder="1" applyAlignment="1" applyProtection="1">
      <alignment horizontal="left" vertical="center" wrapText="1"/>
    </xf>
    <xf numFmtId="0" fontId="32" fillId="24" borderId="39" xfId="0" applyFont="1" applyFill="1" applyBorder="1" applyAlignment="1" applyProtection="1">
      <alignment horizontal="left" vertical="center" wrapText="1"/>
    </xf>
    <xf numFmtId="0" fontId="53" fillId="24" borderId="40" xfId="0" applyFont="1" applyFill="1" applyBorder="1" applyAlignment="1" applyProtection="1">
      <alignment horizontal="left" vertical="center"/>
    </xf>
    <xf numFmtId="5" fontId="13" fillId="32" borderId="0" xfId="0" applyNumberFormat="1" applyFont="1" applyFill="1" applyBorder="1" applyAlignment="1" applyProtection="1">
      <alignment horizontal="left" vertical="center" wrapText="1"/>
    </xf>
    <xf numFmtId="0" fontId="52" fillId="32" borderId="0" xfId="0" applyFont="1" applyFill="1" applyBorder="1" applyAlignment="1" applyProtection="1">
      <alignment horizontal="left" vertical="center"/>
    </xf>
    <xf numFmtId="0" fontId="8" fillId="32" borderId="0" xfId="0" applyFont="1" applyFill="1" applyBorder="1" applyAlignment="1" applyProtection="1">
      <alignment horizontal="left" vertical="center" wrapText="1"/>
    </xf>
    <xf numFmtId="0" fontId="0" fillId="32" borderId="0" xfId="0" applyFill="1" applyBorder="1" applyAlignment="1" applyProtection="1">
      <alignment horizontal="left" vertical="center" wrapText="1"/>
    </xf>
    <xf numFmtId="0" fontId="4" fillId="28" borderId="29" xfId="41" applyNumberFormat="1" applyFont="1" applyFill="1" applyBorder="1" applyAlignment="1" applyProtection="1">
      <alignment horizontal="right" vertical="center"/>
      <protection locked="0"/>
    </xf>
    <xf numFmtId="0" fontId="4" fillId="28" borderId="32" xfId="0" applyNumberFormat="1" applyFont="1" applyFill="1" applyBorder="1" applyAlignment="1" applyProtection="1">
      <alignment horizontal="right" vertical="center"/>
      <protection locked="0"/>
    </xf>
    <xf numFmtId="0" fontId="4" fillId="28" borderId="29" xfId="0" applyFont="1" applyFill="1" applyBorder="1" applyAlignment="1" applyProtection="1">
      <alignment horizontal="right" vertical="center"/>
      <protection locked="0"/>
    </xf>
    <xf numFmtId="14" fontId="4" fillId="28" borderId="32" xfId="0" applyNumberFormat="1" applyFont="1" applyFill="1" applyBorder="1" applyAlignment="1" applyProtection="1">
      <alignment horizontal="right" vertical="center"/>
      <protection locked="0"/>
    </xf>
    <xf numFmtId="0" fontId="42" fillId="0" borderId="0" xfId="0" applyFont="1" applyFill="1" applyBorder="1" applyAlignment="1" applyProtection="1">
      <alignment vertical="center"/>
    </xf>
    <xf numFmtId="0" fontId="42" fillId="0" borderId="30" xfId="0" applyFont="1" applyFill="1" applyBorder="1" applyAlignment="1" applyProtection="1">
      <alignment vertical="center"/>
    </xf>
    <xf numFmtId="0" fontId="42" fillId="0" borderId="35" xfId="0" applyFont="1" applyFill="1" applyBorder="1" applyAlignment="1" applyProtection="1">
      <alignment vertical="center"/>
    </xf>
    <xf numFmtId="0" fontId="42" fillId="0" borderId="36" xfId="0" applyFont="1" applyFill="1" applyBorder="1" applyAlignment="1" applyProtection="1">
      <alignment vertical="center"/>
    </xf>
    <xf numFmtId="0" fontId="42" fillId="31" borderId="37" xfId="0" applyFont="1" applyFill="1" applyBorder="1" applyAlignment="1" applyProtection="1">
      <alignment vertical="center"/>
    </xf>
    <xf numFmtId="0" fontId="42" fillId="31" borderId="10" xfId="0" applyFont="1" applyFill="1" applyBorder="1" applyAlignment="1" applyProtection="1">
      <alignment vertical="center" wrapText="1"/>
    </xf>
    <xf numFmtId="0" fontId="0" fillId="0" borderId="0" xfId="0" applyFill="1" applyBorder="1" applyProtection="1">
      <alignment vertical="center"/>
    </xf>
    <xf numFmtId="0" fontId="42" fillId="0" borderId="36" xfId="0" applyFont="1" applyBorder="1" applyProtection="1">
      <alignment vertical="center"/>
    </xf>
    <xf numFmtId="38" fontId="0" fillId="0" borderId="10" xfId="46" applyFont="1" applyBorder="1" applyAlignment="1" applyProtection="1">
      <alignment horizontal="right" vertical="center"/>
    </xf>
    <xf numFmtId="0" fontId="42" fillId="27" borderId="36" xfId="0" applyFont="1" applyFill="1" applyBorder="1" applyProtection="1">
      <alignment vertical="center"/>
    </xf>
    <xf numFmtId="38" fontId="0" fillId="27" borderId="10" xfId="46" applyFont="1" applyFill="1" applyBorder="1" applyAlignment="1" applyProtection="1">
      <alignment horizontal="right" vertical="center"/>
    </xf>
    <xf numFmtId="0" fontId="0" fillId="32" borderId="0" xfId="0" applyFont="1" applyFill="1" applyAlignment="1" applyProtection="1">
      <alignment horizontal="left" vertical="center"/>
    </xf>
    <xf numFmtId="178" fontId="0" fillId="32" borderId="0" xfId="0" applyNumberFormat="1" applyFont="1" applyFill="1" applyAlignment="1" applyProtection="1">
      <alignment horizontal="left" vertical="center"/>
    </xf>
    <xf numFmtId="6" fontId="0" fillId="32" borderId="0" xfId="41" applyFont="1" applyFill="1" applyAlignment="1" applyProtection="1">
      <alignment horizontal="right" vertical="center"/>
    </xf>
    <xf numFmtId="0" fontId="54" fillId="32" borderId="0" xfId="0" applyFont="1" applyFill="1" applyAlignment="1" applyProtection="1">
      <alignment horizontal="left" vertical="center"/>
    </xf>
    <xf numFmtId="178" fontId="54" fillId="32" borderId="0" xfId="0" applyNumberFormat="1" applyFont="1" applyFill="1" applyAlignment="1" applyProtection="1">
      <alignment horizontal="left" vertical="center"/>
    </xf>
    <xf numFmtId="0" fontId="55" fillId="32" borderId="0" xfId="0" applyFont="1" applyFill="1" applyAlignment="1" applyProtection="1">
      <alignment horizontal="left" vertical="center"/>
    </xf>
    <xf numFmtId="0" fontId="0" fillId="0" borderId="10" xfId="0" applyBorder="1">
      <alignment vertical="center"/>
    </xf>
    <xf numFmtId="0" fontId="0" fillId="27" borderId="10" xfId="0" applyFill="1" applyBorder="1">
      <alignment vertical="center"/>
    </xf>
    <xf numFmtId="0" fontId="56" fillId="26" borderId="0" xfId="0" applyNumberFormat="1" applyFont="1" applyFill="1" applyAlignment="1" applyProtection="1">
      <alignment horizontal="left" vertical="center"/>
    </xf>
    <xf numFmtId="0" fontId="47" fillId="28" borderId="44" xfId="0" applyFont="1" applyFill="1" applyBorder="1" applyAlignment="1" applyProtection="1">
      <alignment horizontal="right" vertical="center"/>
      <protection locked="0"/>
    </xf>
    <xf numFmtId="0" fontId="47" fillId="28" borderId="45" xfId="0" applyFont="1" applyFill="1" applyBorder="1" applyAlignment="1" applyProtection="1">
      <alignment horizontal="right" vertical="center"/>
      <protection locked="0"/>
    </xf>
    <xf numFmtId="0" fontId="47" fillId="28" borderId="46" xfId="0" applyFont="1" applyFill="1" applyBorder="1" applyAlignment="1" applyProtection="1">
      <alignment horizontal="right" vertical="center"/>
      <protection locked="0"/>
    </xf>
    <xf numFmtId="0" fontId="4" fillId="26" borderId="0" xfId="0" applyNumberFormat="1" applyFont="1" applyFill="1" applyAlignment="1" applyProtection="1">
      <alignment horizontal="left" vertical="top" wrapText="1"/>
    </xf>
    <xf numFmtId="0" fontId="44" fillId="27" borderId="15" xfId="0" applyFont="1" applyFill="1" applyBorder="1" applyAlignment="1" applyProtection="1">
      <alignment horizontal="left" vertical="center"/>
    </xf>
    <xf numFmtId="0" fontId="4" fillId="32" borderId="0" xfId="0" applyNumberFormat="1" applyFont="1" applyFill="1" applyAlignment="1" applyProtection="1">
      <alignment horizontal="left" vertical="top"/>
    </xf>
    <xf numFmtId="0" fontId="4" fillId="32" borderId="0" xfId="0" applyNumberFormat="1" applyFont="1" applyFill="1" applyAlignment="1" applyProtection="1">
      <alignment horizontal="left" vertical="center"/>
    </xf>
    <xf numFmtId="0" fontId="35" fillId="32" borderId="0" xfId="0" applyFont="1" applyFill="1" applyBorder="1" applyAlignment="1" applyProtection="1">
      <alignment horizontal="left" vertical="center" wrapText="1"/>
    </xf>
    <xf numFmtId="0" fontId="8" fillId="32" borderId="0" xfId="0" applyFont="1" applyFill="1" applyBorder="1" applyAlignment="1" applyProtection="1">
      <alignment horizontal="left" vertical="center" wrapText="1"/>
    </xf>
    <xf numFmtId="0" fontId="4" fillId="28" borderId="33" xfId="0" applyFont="1" applyFill="1" applyBorder="1" applyAlignment="1" applyProtection="1">
      <alignment horizontal="left" vertical="top" wrapText="1"/>
      <protection locked="0"/>
    </xf>
    <xf numFmtId="0" fontId="4" fillId="28" borderId="34" xfId="0" applyFont="1" applyFill="1" applyBorder="1" applyAlignment="1" applyProtection="1">
      <alignment horizontal="left" vertical="top" wrapText="1"/>
      <protection locked="0"/>
    </xf>
    <xf numFmtId="0" fontId="4" fillId="32" borderId="43" xfId="0" applyFont="1" applyFill="1" applyBorder="1" applyAlignment="1" applyProtection="1">
      <alignment horizontal="left" vertical="center" wrapText="1"/>
    </xf>
    <xf numFmtId="0" fontId="10" fillId="32" borderId="21" xfId="0" applyFont="1" applyFill="1" applyBorder="1" applyAlignment="1" applyProtection="1">
      <alignment horizontal="center" vertical="center" wrapText="1"/>
    </xf>
    <xf numFmtId="0" fontId="10" fillId="32" borderId="21" xfId="0" applyFont="1" applyFill="1" applyBorder="1" applyAlignment="1" applyProtection="1">
      <alignment horizontal="center" vertical="center"/>
    </xf>
    <xf numFmtId="0" fontId="37" fillId="30" borderId="0" xfId="0" applyFont="1" applyFill="1" applyAlignment="1" applyProtection="1">
      <alignment horizontal="center" vertical="center" wrapText="1"/>
    </xf>
    <xf numFmtId="0" fontId="0" fillId="0" borderId="0" xfId="0" applyAlignment="1" applyProtection="1">
      <alignmen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46"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通貨 2" xfId="45"/>
    <cellStyle name="入力" xfId="42" builtinId="20" customBuiltin="1"/>
    <cellStyle name="標準" xfId="0" builtinId="0"/>
    <cellStyle name="標準 2" xfId="44"/>
    <cellStyle name="良い" xfId="43" builtinId="26" customBuiltin="1"/>
  </cellStyles>
  <dxfs count="0"/>
  <tableStyles count="0" defaultTableStyle="TableStyleMedium2" defaultPivotStyle="PivotStyleLight16"/>
  <colors>
    <mruColors>
      <color rgb="FFFFB7B7"/>
      <color rgb="FFFF9F9F"/>
      <color rgb="FFF1FF6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657225</xdr:colOff>
      <xdr:row>12</xdr:row>
      <xdr:rowOff>76200</xdr:rowOff>
    </xdr:from>
    <xdr:ext cx="1391599" cy="242374"/>
    <xdr:sp macro="" textlink="">
      <xdr:nvSpPr>
        <xdr:cNvPr id="2" name="テキスト ボックス 1"/>
        <xdr:cNvSpPr txBox="1"/>
      </xdr:nvSpPr>
      <xdr:spPr>
        <a:xfrm>
          <a:off x="657225" y="485775"/>
          <a:ext cx="1391599" cy="242374"/>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・姓・名間スペース区切り</a:t>
          </a:r>
          <a:endParaRPr kumimoji="1" lang="en-US" altLang="ja-JP" sz="900"/>
        </a:p>
      </xdr:txBody>
    </xdr:sp>
    <xdr:clientData/>
  </xdr:oneCellAnchor>
  <xdr:twoCellAnchor>
    <xdr:from>
      <xdr:col>1</xdr:col>
      <xdr:colOff>666750</xdr:colOff>
      <xdr:row>14</xdr:row>
      <xdr:rowOff>32824</xdr:rowOff>
    </xdr:from>
    <xdr:to>
      <xdr:col>1</xdr:col>
      <xdr:colOff>667225</xdr:colOff>
      <xdr:row>18</xdr:row>
      <xdr:rowOff>9525</xdr:rowOff>
    </xdr:to>
    <xdr:cxnSp macro="">
      <xdr:nvCxnSpPr>
        <xdr:cNvPr id="3" name="直線矢印コネクタ 2"/>
        <xdr:cNvCxnSpPr>
          <a:stCxn id="2" idx="2"/>
        </xdr:cNvCxnSpPr>
      </xdr:nvCxnSpPr>
      <xdr:spPr>
        <a:xfrm flipH="1">
          <a:off x="1352550" y="728149"/>
          <a:ext cx="475" cy="548201"/>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571500</xdr:colOff>
      <xdr:row>12</xdr:row>
      <xdr:rowOff>123825</xdr:rowOff>
    </xdr:from>
    <xdr:ext cx="2396041" cy="278115"/>
    <xdr:sp macro="" textlink="">
      <xdr:nvSpPr>
        <xdr:cNvPr id="6" name="テキスト ボックス 5"/>
        <xdr:cNvSpPr txBox="1"/>
      </xdr:nvSpPr>
      <xdr:spPr>
        <a:xfrm>
          <a:off x="3457575" y="3009900"/>
          <a:ext cx="2396041" cy="27811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西暦年・月・日を半角数字でスラッシュ区切り</a:t>
          </a:r>
          <a:endParaRPr kumimoji="1" lang="en-US" altLang="ja-JP" sz="900"/>
        </a:p>
      </xdr:txBody>
    </xdr:sp>
    <xdr:clientData/>
  </xdr:oneCellAnchor>
  <xdr:twoCellAnchor>
    <xdr:from>
      <xdr:col>5</xdr:col>
      <xdr:colOff>447676</xdr:colOff>
      <xdr:row>14</xdr:row>
      <xdr:rowOff>114300</xdr:rowOff>
    </xdr:from>
    <xdr:to>
      <xdr:col>5</xdr:col>
      <xdr:colOff>457200</xdr:colOff>
      <xdr:row>17</xdr:row>
      <xdr:rowOff>133350</xdr:rowOff>
    </xdr:to>
    <xdr:cxnSp macro="">
      <xdr:nvCxnSpPr>
        <xdr:cNvPr id="7" name="直線矢印コネクタ 6"/>
        <xdr:cNvCxnSpPr/>
      </xdr:nvCxnSpPr>
      <xdr:spPr>
        <a:xfrm flipH="1">
          <a:off x="4438651" y="809625"/>
          <a:ext cx="9524" cy="447675"/>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14</xdr:row>
      <xdr:rowOff>104775</xdr:rowOff>
    </xdr:from>
    <xdr:to>
      <xdr:col>6</xdr:col>
      <xdr:colOff>257175</xdr:colOff>
      <xdr:row>18</xdr:row>
      <xdr:rowOff>19050</xdr:rowOff>
    </xdr:to>
    <xdr:cxnSp macro="">
      <xdr:nvCxnSpPr>
        <xdr:cNvPr id="11" name="直線矢印コネクタ 10"/>
        <xdr:cNvCxnSpPr/>
      </xdr:nvCxnSpPr>
      <xdr:spPr>
        <a:xfrm>
          <a:off x="5172075" y="800100"/>
          <a:ext cx="0" cy="485775"/>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142875</xdr:colOff>
      <xdr:row>12</xdr:row>
      <xdr:rowOff>0</xdr:rowOff>
    </xdr:from>
    <xdr:ext cx="1112612" cy="392415"/>
    <xdr:sp macro="" textlink="">
      <xdr:nvSpPr>
        <xdr:cNvPr id="12" name="テキスト ボックス 11"/>
        <xdr:cNvSpPr txBox="1"/>
      </xdr:nvSpPr>
      <xdr:spPr>
        <a:xfrm>
          <a:off x="6172200" y="3333750"/>
          <a:ext cx="1112612" cy="39241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2018</a:t>
          </a:r>
          <a:r>
            <a:rPr kumimoji="1" lang="ja-JP" altLang="en-US" sz="900"/>
            <a:t>年</a:t>
          </a:r>
          <a:r>
            <a:rPr kumimoji="1" lang="en-US" altLang="ja-JP" sz="900"/>
            <a:t>4</a:t>
          </a:r>
          <a:r>
            <a:rPr kumimoji="1" lang="ja-JP" altLang="en-US" sz="900"/>
            <a:t>月</a:t>
          </a:r>
          <a:r>
            <a:rPr kumimoji="1" lang="en-US" altLang="ja-JP" sz="900"/>
            <a:t>1</a:t>
          </a:r>
          <a:r>
            <a:rPr kumimoji="1" lang="ja-JP" altLang="en-US" sz="900"/>
            <a:t>日時点</a:t>
          </a:r>
          <a:endParaRPr kumimoji="1" lang="en-US" altLang="ja-JP" sz="900"/>
        </a:p>
        <a:p>
          <a:r>
            <a:rPr kumimoji="1" lang="ja-JP" altLang="en-US" sz="900"/>
            <a:t>（自動計算）</a:t>
          </a:r>
          <a:endParaRPr kumimoji="1" lang="en-US" altLang="ja-JP" sz="900"/>
        </a:p>
      </xdr:txBody>
    </xdr:sp>
    <xdr:clientData/>
  </xdr:oneCellAnchor>
  <xdr:twoCellAnchor>
    <xdr:from>
      <xdr:col>7</xdr:col>
      <xdr:colOff>819151</xdr:colOff>
      <xdr:row>14</xdr:row>
      <xdr:rowOff>47625</xdr:rowOff>
    </xdr:from>
    <xdr:to>
      <xdr:col>8</xdr:col>
      <xdr:colOff>114300</xdr:colOff>
      <xdr:row>18</xdr:row>
      <xdr:rowOff>9525</xdr:rowOff>
    </xdr:to>
    <xdr:cxnSp macro="">
      <xdr:nvCxnSpPr>
        <xdr:cNvPr id="15" name="直線矢印コネクタ 14"/>
        <xdr:cNvCxnSpPr/>
      </xdr:nvCxnSpPr>
      <xdr:spPr>
        <a:xfrm flipH="1">
          <a:off x="6134101" y="742950"/>
          <a:ext cx="380999" cy="53340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47625</xdr:colOff>
      <xdr:row>11</xdr:row>
      <xdr:rowOff>333375</xdr:rowOff>
    </xdr:from>
    <xdr:ext cx="1969129" cy="392415"/>
    <xdr:sp macro="" textlink="">
      <xdr:nvSpPr>
        <xdr:cNvPr id="16" name="テキスト ボックス 15"/>
        <xdr:cNvSpPr txBox="1"/>
      </xdr:nvSpPr>
      <xdr:spPr>
        <a:xfrm>
          <a:off x="7505700" y="3286125"/>
          <a:ext cx="1969129" cy="39241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大会中連絡が必要な時に使用します</a:t>
          </a:r>
          <a:endParaRPr kumimoji="1" lang="en-US" altLang="ja-JP" sz="900"/>
        </a:p>
        <a:p>
          <a:r>
            <a:rPr kumimoji="1" lang="ja-JP" altLang="en-US" sz="900"/>
            <a:t>半角数字とハイフンで記入</a:t>
          </a:r>
          <a:endParaRPr kumimoji="1" lang="en-US" altLang="ja-JP" sz="900"/>
        </a:p>
      </xdr:txBody>
    </xdr:sp>
    <xdr:clientData/>
  </xdr:oneCellAnchor>
  <xdr:twoCellAnchor>
    <xdr:from>
      <xdr:col>8</xdr:col>
      <xdr:colOff>609600</xdr:colOff>
      <xdr:row>17</xdr:row>
      <xdr:rowOff>0</xdr:rowOff>
    </xdr:from>
    <xdr:to>
      <xdr:col>8</xdr:col>
      <xdr:colOff>628664</xdr:colOff>
      <xdr:row>18</xdr:row>
      <xdr:rowOff>47625</xdr:rowOff>
    </xdr:to>
    <xdr:cxnSp macro="">
      <xdr:nvCxnSpPr>
        <xdr:cNvPr id="19" name="直線矢印コネクタ 18"/>
        <xdr:cNvCxnSpPr/>
      </xdr:nvCxnSpPr>
      <xdr:spPr>
        <a:xfrm>
          <a:off x="7010400" y="1123950"/>
          <a:ext cx="19064" cy="19050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304800</xdr:colOff>
      <xdr:row>15</xdr:row>
      <xdr:rowOff>76200</xdr:rowOff>
    </xdr:from>
    <xdr:ext cx="1470915" cy="242374"/>
    <xdr:sp macro="" textlink="">
      <xdr:nvSpPr>
        <xdr:cNvPr id="20" name="テキスト ボックス 19"/>
        <xdr:cNvSpPr txBox="1"/>
      </xdr:nvSpPr>
      <xdr:spPr>
        <a:xfrm>
          <a:off x="6705600" y="914400"/>
          <a:ext cx="1470915" cy="242374"/>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半角数字、</a:t>
          </a:r>
          <a:r>
            <a:rPr kumimoji="1" lang="ja-JP" altLang="en-US" sz="900" b="1"/>
            <a:t>レンタルは空欄</a:t>
          </a:r>
          <a:endParaRPr kumimoji="1" lang="en-US" altLang="ja-JP" sz="900" b="1"/>
        </a:p>
      </xdr:txBody>
    </xdr:sp>
    <xdr:clientData/>
  </xdr:oneCellAnchor>
  <xdr:oneCellAnchor>
    <xdr:from>
      <xdr:col>15</xdr:col>
      <xdr:colOff>123825</xdr:colOff>
      <xdr:row>11</xdr:row>
      <xdr:rowOff>142875</xdr:rowOff>
    </xdr:from>
    <xdr:ext cx="2819400" cy="542456"/>
    <xdr:sp macro="" textlink="">
      <xdr:nvSpPr>
        <xdr:cNvPr id="17" name="テキスト ボックス 16"/>
        <xdr:cNvSpPr txBox="1"/>
      </xdr:nvSpPr>
      <xdr:spPr>
        <a:xfrm>
          <a:off x="15459075" y="3095625"/>
          <a:ext cx="2819400" cy="542456"/>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公共交通利用者の一般・オープンクラス参加者のうち、</a:t>
          </a:r>
          <a:r>
            <a:rPr kumimoji="1" lang="en-US" altLang="ja-JP" sz="900"/>
            <a:t>12:10</a:t>
          </a:r>
          <a:r>
            <a:rPr kumimoji="1" lang="ja-JP" altLang="en-US" sz="900"/>
            <a:t>以降スタートを希望の場合は、以下にご記入ください。</a:t>
          </a:r>
          <a:endParaRPr kumimoji="1" lang="en-US" altLang="ja-JP" sz="900"/>
        </a:p>
      </xdr:txBody>
    </xdr:sp>
    <xdr:clientData/>
  </xdr:oneCellAnchor>
  <xdr:twoCellAnchor>
    <xdr:from>
      <xdr:col>13</xdr:col>
      <xdr:colOff>342900</xdr:colOff>
      <xdr:row>15</xdr:row>
      <xdr:rowOff>123825</xdr:rowOff>
    </xdr:from>
    <xdr:to>
      <xdr:col>13</xdr:col>
      <xdr:colOff>342900</xdr:colOff>
      <xdr:row>17</xdr:row>
      <xdr:rowOff>133350</xdr:rowOff>
    </xdr:to>
    <xdr:cxnSp macro="">
      <xdr:nvCxnSpPr>
        <xdr:cNvPr id="18" name="直線矢印コネクタ 17"/>
        <xdr:cNvCxnSpPr/>
      </xdr:nvCxnSpPr>
      <xdr:spPr>
        <a:xfrm>
          <a:off x="11744325" y="962025"/>
          <a:ext cx="0" cy="295275"/>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15</xdr:row>
      <xdr:rowOff>114300</xdr:rowOff>
    </xdr:from>
    <xdr:to>
      <xdr:col>14</xdr:col>
      <xdr:colOff>257176</xdr:colOff>
      <xdr:row>18</xdr:row>
      <xdr:rowOff>9525</xdr:rowOff>
    </xdr:to>
    <xdr:cxnSp macro="">
      <xdr:nvCxnSpPr>
        <xdr:cNvPr id="21" name="直線矢印コネクタ 20"/>
        <xdr:cNvCxnSpPr/>
      </xdr:nvCxnSpPr>
      <xdr:spPr>
        <a:xfrm>
          <a:off x="12525375" y="952500"/>
          <a:ext cx="1" cy="32385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1676400</xdr:colOff>
      <xdr:row>14</xdr:row>
      <xdr:rowOff>28575</xdr:rowOff>
    </xdr:from>
    <xdr:to>
      <xdr:col>15</xdr:col>
      <xdr:colOff>1685925</xdr:colOff>
      <xdr:row>18</xdr:row>
      <xdr:rowOff>28575</xdr:rowOff>
    </xdr:to>
    <xdr:cxnSp macro="">
      <xdr:nvCxnSpPr>
        <xdr:cNvPr id="22" name="直線矢印コネクタ 21"/>
        <xdr:cNvCxnSpPr/>
      </xdr:nvCxnSpPr>
      <xdr:spPr>
        <a:xfrm flipH="1">
          <a:off x="17011650" y="3648075"/>
          <a:ext cx="9525" cy="57150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190500</xdr:colOff>
      <xdr:row>14</xdr:row>
      <xdr:rowOff>28575</xdr:rowOff>
    </xdr:from>
    <xdr:ext cx="1114425" cy="242374"/>
    <xdr:sp macro="" textlink="">
      <xdr:nvSpPr>
        <xdr:cNvPr id="24" name="テキスト ボックス 23"/>
        <xdr:cNvSpPr txBox="1"/>
      </xdr:nvSpPr>
      <xdr:spPr>
        <a:xfrm>
          <a:off x="13896975" y="3648075"/>
          <a:ext cx="1114425" cy="242374"/>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t>任意項目です</a:t>
          </a:r>
          <a:endParaRPr kumimoji="1" lang="en-US" altLang="ja-JP" sz="9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197896</xdr:colOff>
      <xdr:row>16</xdr:row>
      <xdr:rowOff>39990</xdr:rowOff>
    </xdr:from>
    <xdr:to>
      <xdr:col>11</xdr:col>
      <xdr:colOff>200025</xdr:colOff>
      <xdr:row>24</xdr:row>
      <xdr:rowOff>0</xdr:rowOff>
    </xdr:to>
    <xdr:cxnSp macro="">
      <xdr:nvCxnSpPr>
        <xdr:cNvPr id="33" name="直線矢印コネクタ 32"/>
        <xdr:cNvCxnSpPr/>
      </xdr:nvCxnSpPr>
      <xdr:spPr>
        <a:xfrm>
          <a:off x="8922796" y="687690"/>
          <a:ext cx="2129" cy="1112535"/>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1019175</xdr:colOff>
      <xdr:row>13</xdr:row>
      <xdr:rowOff>133350</xdr:rowOff>
    </xdr:from>
    <xdr:ext cx="2344681" cy="392415"/>
    <xdr:sp macro="" textlink="">
      <xdr:nvSpPr>
        <xdr:cNvPr id="2" name="テキスト ボックス 1"/>
        <xdr:cNvSpPr txBox="1"/>
      </xdr:nvSpPr>
      <xdr:spPr>
        <a:xfrm>
          <a:off x="1266825" y="400050"/>
          <a:ext cx="2344681" cy="39241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クラブカップ部門、ベテランカップ部門では、</a:t>
          </a:r>
          <a:endParaRPr kumimoji="1" lang="en-US" altLang="ja-JP" sz="900"/>
        </a:p>
        <a:p>
          <a:r>
            <a:rPr kumimoji="1" lang="ja-JP" altLang="en-US" sz="900"/>
            <a:t>クラブ名（略称）を必ず含むようにしてください</a:t>
          </a:r>
        </a:p>
      </xdr:txBody>
    </xdr:sp>
    <xdr:clientData/>
  </xdr:oneCellAnchor>
  <xdr:twoCellAnchor>
    <xdr:from>
      <xdr:col>2</xdr:col>
      <xdr:colOff>209550</xdr:colOff>
      <xdr:row>16</xdr:row>
      <xdr:rowOff>57150</xdr:rowOff>
    </xdr:from>
    <xdr:to>
      <xdr:col>2</xdr:col>
      <xdr:colOff>209550</xdr:colOff>
      <xdr:row>24</xdr:row>
      <xdr:rowOff>19050</xdr:rowOff>
    </xdr:to>
    <xdr:cxnSp macro="">
      <xdr:nvCxnSpPr>
        <xdr:cNvPr id="4" name="直線矢印コネクタ 3"/>
        <xdr:cNvCxnSpPr/>
      </xdr:nvCxnSpPr>
      <xdr:spPr>
        <a:xfrm>
          <a:off x="1304925" y="790575"/>
          <a:ext cx="0" cy="1114425"/>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85725</xdr:colOff>
      <xdr:row>18</xdr:row>
      <xdr:rowOff>85725</xdr:rowOff>
    </xdr:from>
    <xdr:ext cx="1704975" cy="392415"/>
    <xdr:sp macro="" textlink="">
      <xdr:nvSpPr>
        <xdr:cNvPr id="6" name="テキスト ボックス 5"/>
        <xdr:cNvSpPr txBox="1"/>
      </xdr:nvSpPr>
      <xdr:spPr>
        <a:xfrm>
          <a:off x="333375" y="1104900"/>
          <a:ext cx="1704975" cy="39241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申込後はオープンへの変更のみ受付可能</a:t>
          </a:r>
        </a:p>
      </xdr:txBody>
    </xdr:sp>
    <xdr:clientData/>
  </xdr:oneCellAnchor>
  <xdr:twoCellAnchor>
    <xdr:from>
      <xdr:col>1</xdr:col>
      <xdr:colOff>933450</xdr:colOff>
      <xdr:row>21</xdr:row>
      <xdr:rowOff>49515</xdr:rowOff>
    </xdr:from>
    <xdr:to>
      <xdr:col>1</xdr:col>
      <xdr:colOff>938213</xdr:colOff>
      <xdr:row>24</xdr:row>
      <xdr:rowOff>28575</xdr:rowOff>
    </xdr:to>
    <xdr:cxnSp macro="">
      <xdr:nvCxnSpPr>
        <xdr:cNvPr id="7" name="直線矢印コネクタ 6"/>
        <xdr:cNvCxnSpPr>
          <a:stCxn id="6" idx="2"/>
        </xdr:cNvCxnSpPr>
      </xdr:nvCxnSpPr>
      <xdr:spPr>
        <a:xfrm flipH="1">
          <a:off x="1181100" y="1497315"/>
          <a:ext cx="4763" cy="41721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381000</xdr:colOff>
      <xdr:row>17</xdr:row>
      <xdr:rowOff>56681</xdr:rowOff>
    </xdr:from>
    <xdr:to>
      <xdr:col>4</xdr:col>
      <xdr:colOff>389036</xdr:colOff>
      <xdr:row>23</xdr:row>
      <xdr:rowOff>133350</xdr:rowOff>
    </xdr:to>
    <xdr:cxnSp macro="">
      <xdr:nvCxnSpPr>
        <xdr:cNvPr id="10" name="直線矢印コネクタ 9"/>
        <xdr:cNvCxnSpPr>
          <a:stCxn id="11" idx="2"/>
        </xdr:cNvCxnSpPr>
      </xdr:nvCxnSpPr>
      <xdr:spPr>
        <a:xfrm flipH="1">
          <a:off x="4324350" y="847256"/>
          <a:ext cx="8036" cy="648169"/>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409575</xdr:colOff>
      <xdr:row>13</xdr:row>
      <xdr:rowOff>123825</xdr:rowOff>
    </xdr:from>
    <xdr:ext cx="1825821" cy="542456"/>
    <xdr:sp macro="" textlink="">
      <xdr:nvSpPr>
        <xdr:cNvPr id="11" name="テキスト ボックス 10"/>
        <xdr:cNvSpPr txBox="1"/>
      </xdr:nvSpPr>
      <xdr:spPr>
        <a:xfrm>
          <a:off x="3419475" y="304800"/>
          <a:ext cx="1825821" cy="542456"/>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7</a:t>
          </a:r>
          <a:r>
            <a:rPr kumimoji="1" lang="ja-JP" altLang="en-US" sz="900"/>
            <a:t>人リレーはチームごと最低</a:t>
          </a:r>
          <a:r>
            <a:rPr kumimoji="1" lang="en-US" altLang="ja-JP" sz="900"/>
            <a:t>3</a:t>
          </a:r>
          <a:r>
            <a:rPr kumimoji="1" lang="ja-JP" altLang="en-US" sz="900"/>
            <a:t>枚、</a:t>
          </a:r>
          <a:endParaRPr kumimoji="1" lang="en-US" altLang="ja-JP" sz="900"/>
        </a:p>
        <a:p>
          <a:r>
            <a:rPr kumimoji="1" lang="ja-JP" altLang="en-US" sz="900"/>
            <a:t>ベテランリレーは</a:t>
          </a:r>
          <a:r>
            <a:rPr kumimoji="1" lang="en-US" altLang="ja-JP" sz="900"/>
            <a:t>2</a:t>
          </a:r>
          <a:r>
            <a:rPr kumimoji="1" lang="ja-JP" altLang="en-US" sz="900"/>
            <a:t>枚必要です。</a:t>
          </a:r>
          <a:endParaRPr kumimoji="1" lang="en-US" altLang="ja-JP" sz="900"/>
        </a:p>
        <a:p>
          <a:r>
            <a:rPr kumimoji="1" lang="ja-JP" altLang="en-US" sz="900"/>
            <a:t>（マイカード番号の事前申告不要）</a:t>
          </a:r>
          <a:endParaRPr kumimoji="1" lang="en-US" altLang="ja-JP" sz="900"/>
        </a:p>
      </xdr:txBody>
    </xdr:sp>
    <xdr:clientData/>
  </xdr:oneCellAnchor>
  <xdr:oneCellAnchor>
    <xdr:from>
      <xdr:col>4</xdr:col>
      <xdr:colOff>676275</xdr:colOff>
      <xdr:row>18</xdr:row>
      <xdr:rowOff>47625</xdr:rowOff>
    </xdr:from>
    <xdr:ext cx="1824410" cy="542456"/>
    <xdr:sp macro="" textlink="">
      <xdr:nvSpPr>
        <xdr:cNvPr id="13" name="テキスト ボックス 12"/>
        <xdr:cNvSpPr txBox="1"/>
      </xdr:nvSpPr>
      <xdr:spPr>
        <a:xfrm>
          <a:off x="4619625" y="981075"/>
          <a:ext cx="1824410" cy="542456"/>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・姓・名間スペース区切り</a:t>
          </a:r>
          <a:endParaRPr kumimoji="1" lang="en-US" altLang="ja-JP" sz="900"/>
        </a:p>
        <a:p>
          <a:r>
            <a:rPr kumimoji="1" lang="ja-JP" altLang="en-US" sz="900" b="1"/>
            <a:t>・補強選手は末尾に（補強）と加筆</a:t>
          </a:r>
          <a:endParaRPr kumimoji="1" lang="en-US" altLang="ja-JP" sz="900" b="1"/>
        </a:p>
        <a:p>
          <a:r>
            <a:rPr kumimoji="1" lang="ja-JP" altLang="en-US" sz="900"/>
            <a:t>・実在しない氏名は不可</a:t>
          </a:r>
          <a:endParaRPr kumimoji="1" lang="en-US" altLang="ja-JP" sz="900"/>
        </a:p>
      </xdr:txBody>
    </xdr:sp>
    <xdr:clientData/>
  </xdr:oneCellAnchor>
  <xdr:twoCellAnchor>
    <xdr:from>
      <xdr:col>6</xdr:col>
      <xdr:colOff>495300</xdr:colOff>
      <xdr:row>22</xdr:row>
      <xdr:rowOff>18581</xdr:rowOff>
    </xdr:from>
    <xdr:to>
      <xdr:col>6</xdr:col>
      <xdr:colOff>502630</xdr:colOff>
      <xdr:row>24</xdr:row>
      <xdr:rowOff>9525</xdr:rowOff>
    </xdr:to>
    <xdr:cxnSp macro="">
      <xdr:nvCxnSpPr>
        <xdr:cNvPr id="14" name="直線矢印コネクタ 13"/>
        <xdr:cNvCxnSpPr>
          <a:stCxn id="13" idx="2"/>
        </xdr:cNvCxnSpPr>
      </xdr:nvCxnSpPr>
      <xdr:spPr>
        <a:xfrm flipH="1">
          <a:off x="5524500" y="1523531"/>
          <a:ext cx="7330" cy="286219"/>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523875</xdr:colOff>
      <xdr:row>13</xdr:row>
      <xdr:rowOff>114300</xdr:rowOff>
    </xdr:from>
    <xdr:ext cx="1541704" cy="542456"/>
    <xdr:sp macro="" textlink="">
      <xdr:nvSpPr>
        <xdr:cNvPr id="19" name="テキスト ボックス 18"/>
        <xdr:cNvSpPr txBox="1"/>
      </xdr:nvSpPr>
      <xdr:spPr>
        <a:xfrm>
          <a:off x="6191250" y="381000"/>
          <a:ext cx="1541704" cy="542456"/>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西暦年・月・日を半角数字で</a:t>
          </a:r>
          <a:endParaRPr kumimoji="1" lang="en-US" altLang="ja-JP" sz="900"/>
        </a:p>
        <a:p>
          <a:r>
            <a:rPr kumimoji="1" lang="ja-JP" altLang="en-US" sz="900"/>
            <a:t>スラッシュ区切り</a:t>
          </a:r>
          <a:endParaRPr kumimoji="1" lang="en-US" altLang="ja-JP" sz="900"/>
        </a:p>
        <a:p>
          <a:r>
            <a:rPr kumimoji="1" lang="ja-JP" altLang="en-US" sz="900"/>
            <a:t>例：</a:t>
          </a:r>
          <a:r>
            <a:rPr kumimoji="1" lang="en-US" altLang="ja-JP" sz="900"/>
            <a:t>1970/1/1</a:t>
          </a:r>
        </a:p>
      </xdr:txBody>
    </xdr:sp>
    <xdr:clientData/>
  </xdr:oneCellAnchor>
  <xdr:twoCellAnchor>
    <xdr:from>
      <xdr:col>8</xdr:col>
      <xdr:colOff>314325</xdr:colOff>
      <xdr:row>17</xdr:row>
      <xdr:rowOff>57150</xdr:rowOff>
    </xdr:from>
    <xdr:to>
      <xdr:col>8</xdr:col>
      <xdr:colOff>323850</xdr:colOff>
      <xdr:row>24</xdr:row>
      <xdr:rowOff>0</xdr:rowOff>
    </xdr:to>
    <xdr:cxnSp macro="">
      <xdr:nvCxnSpPr>
        <xdr:cNvPr id="20" name="直線矢印コネクタ 19"/>
        <xdr:cNvCxnSpPr/>
      </xdr:nvCxnSpPr>
      <xdr:spPr>
        <a:xfrm>
          <a:off x="7191375" y="933450"/>
          <a:ext cx="9525" cy="95250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504826</xdr:colOff>
      <xdr:row>18</xdr:row>
      <xdr:rowOff>28575</xdr:rowOff>
    </xdr:from>
    <xdr:ext cx="1562100" cy="542456"/>
    <xdr:sp macro="" textlink="">
      <xdr:nvSpPr>
        <xdr:cNvPr id="23" name="テキスト ボックス 22"/>
        <xdr:cNvSpPr txBox="1"/>
      </xdr:nvSpPr>
      <xdr:spPr>
        <a:xfrm>
          <a:off x="7381876" y="1047750"/>
          <a:ext cx="1562100" cy="542456"/>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t>任意項目です</a:t>
          </a:r>
          <a:endParaRPr kumimoji="1" lang="en-US" altLang="ja-JP" sz="900" b="1"/>
        </a:p>
        <a:p>
          <a:r>
            <a:rPr kumimoji="1" lang="ja-JP" altLang="en-US" sz="900"/>
            <a:t>前日のオーダー変更届</a:t>
          </a:r>
          <a:endParaRPr kumimoji="1" lang="en-US" altLang="ja-JP" sz="900"/>
        </a:p>
        <a:p>
          <a:r>
            <a:rPr kumimoji="1" lang="ja-JP" altLang="en-US" sz="900"/>
            <a:t>提出時にも記入可</a:t>
          </a:r>
          <a:endParaRPr kumimoji="1" lang="en-US" altLang="ja-JP" sz="900"/>
        </a:p>
      </xdr:txBody>
    </xdr:sp>
    <xdr:clientData/>
  </xdr:oneCellAnchor>
  <xdr:twoCellAnchor>
    <xdr:from>
      <xdr:col>9</xdr:col>
      <xdr:colOff>447675</xdr:colOff>
      <xdr:row>22</xdr:row>
      <xdr:rowOff>9525</xdr:rowOff>
    </xdr:from>
    <xdr:to>
      <xdr:col>9</xdr:col>
      <xdr:colOff>447675</xdr:colOff>
      <xdr:row>24</xdr:row>
      <xdr:rowOff>9525</xdr:rowOff>
    </xdr:to>
    <xdr:cxnSp macro="">
      <xdr:nvCxnSpPr>
        <xdr:cNvPr id="24" name="直線矢印コネクタ 23"/>
        <xdr:cNvCxnSpPr/>
      </xdr:nvCxnSpPr>
      <xdr:spPr>
        <a:xfrm>
          <a:off x="7658100" y="1600200"/>
          <a:ext cx="0" cy="295275"/>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257175</xdr:colOff>
      <xdr:row>21</xdr:row>
      <xdr:rowOff>133350</xdr:rowOff>
    </xdr:from>
    <xdr:to>
      <xdr:col>10</xdr:col>
      <xdr:colOff>257176</xdr:colOff>
      <xdr:row>24</xdr:row>
      <xdr:rowOff>19050</xdr:rowOff>
    </xdr:to>
    <xdr:cxnSp macro="">
      <xdr:nvCxnSpPr>
        <xdr:cNvPr id="27" name="直線矢印コネクタ 26"/>
        <xdr:cNvCxnSpPr/>
      </xdr:nvCxnSpPr>
      <xdr:spPr>
        <a:xfrm>
          <a:off x="8524875" y="1581150"/>
          <a:ext cx="1" cy="323850"/>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828675</xdr:colOff>
      <xdr:row>13</xdr:row>
      <xdr:rowOff>104775</xdr:rowOff>
    </xdr:from>
    <xdr:ext cx="1112612" cy="392415"/>
    <xdr:sp macro="" textlink="">
      <xdr:nvSpPr>
        <xdr:cNvPr id="34" name="テキスト ボックス 33"/>
        <xdr:cNvSpPr txBox="1"/>
      </xdr:nvSpPr>
      <xdr:spPr>
        <a:xfrm>
          <a:off x="8039100" y="371475"/>
          <a:ext cx="1112612" cy="392415"/>
        </a:xfrm>
        <a:prstGeom prst="rect">
          <a:avLst/>
        </a:prstGeom>
        <a:solidFill>
          <a:srgbClr val="F1FF6D"/>
        </a:solid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2018</a:t>
          </a:r>
          <a:r>
            <a:rPr kumimoji="1" lang="ja-JP" altLang="en-US" sz="900"/>
            <a:t>年</a:t>
          </a:r>
          <a:r>
            <a:rPr kumimoji="1" lang="en-US" altLang="ja-JP" sz="900"/>
            <a:t>4</a:t>
          </a:r>
          <a:r>
            <a:rPr kumimoji="1" lang="ja-JP" altLang="en-US" sz="900"/>
            <a:t>月</a:t>
          </a:r>
          <a:r>
            <a:rPr kumimoji="1" lang="en-US" altLang="ja-JP" sz="900"/>
            <a:t>1</a:t>
          </a:r>
          <a:r>
            <a:rPr kumimoji="1" lang="ja-JP" altLang="en-US" sz="900"/>
            <a:t>日時点</a:t>
          </a:r>
          <a:endParaRPr kumimoji="1" lang="en-US" altLang="ja-JP" sz="900"/>
        </a:p>
        <a:p>
          <a:r>
            <a:rPr kumimoji="1" lang="ja-JP" altLang="en-US" sz="900"/>
            <a:t>（自動計算）</a:t>
          </a:r>
          <a:endParaRPr kumimoji="1" lang="en-US" altLang="ja-JP" sz="9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rgbClr val="F1FF6D"/>
        </a:solidFill>
        <a:ln>
          <a:solidFill>
            <a:schemeClr val="accent3">
              <a:lumMod val="50000"/>
            </a:schemeClr>
          </a:solidFill>
        </a:ln>
      </a:spPr>
      <a:bodyPr vertOverflow="clip" horzOverflow="clip" wrap="none" rtlCol="0" anchor="t">
        <a:spAutoFit/>
      </a:bodyPr>
      <a:lstStyle>
        <a:defPPr>
          <a:defRPr kumimoji="1" sz="9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zoomScaleNormal="100" workbookViewId="0">
      <selection activeCell="C3" sqref="C3"/>
    </sheetView>
  </sheetViews>
  <sheetFormatPr defaultRowHeight="11.25" x14ac:dyDescent="0.15"/>
  <cols>
    <col min="1" max="1" width="3.125" style="162" customWidth="1"/>
    <col min="2" max="2" width="32.125" style="90" customWidth="1"/>
    <col min="3" max="3" width="41.125" style="90" customWidth="1"/>
    <col min="4" max="4" width="7.5" style="158" customWidth="1"/>
    <col min="5" max="5" width="13.375" style="162" customWidth="1"/>
    <col min="6" max="6" width="20.125" style="162" bestFit="1" customWidth="1"/>
    <col min="7" max="11" width="9" style="162"/>
    <col min="12" max="12" width="9" style="162" customWidth="1"/>
    <col min="13" max="26" width="9" style="162"/>
    <col min="27" max="16384" width="9" style="90"/>
  </cols>
  <sheetData>
    <row r="1" spans="2:4" s="159" customFormat="1" ht="53.25" customHeight="1" x14ac:dyDescent="0.15">
      <c r="B1" s="219" t="s">
        <v>188</v>
      </c>
      <c r="C1" s="219"/>
      <c r="D1" s="158"/>
    </row>
    <row r="2" spans="2:4" s="161" customFormat="1" ht="22.5" customHeight="1" thickBot="1" x14ac:dyDescent="0.2">
      <c r="B2" s="173" t="s">
        <v>177</v>
      </c>
      <c r="D2" s="160"/>
    </row>
    <row r="3" spans="2:4" ht="12" thickBot="1" x14ac:dyDescent="0.2">
      <c r="B3" s="91" t="s">
        <v>177</v>
      </c>
      <c r="C3" s="87"/>
    </row>
    <row r="4" spans="2:4" s="162" customFormat="1" x14ac:dyDescent="0.15">
      <c r="B4" s="174"/>
      <c r="D4" s="158"/>
    </row>
    <row r="5" spans="2:4" s="161" customFormat="1" ht="22.5" customHeight="1" thickBot="1" x14ac:dyDescent="0.2">
      <c r="B5" s="173" t="s">
        <v>193</v>
      </c>
      <c r="D5" s="160"/>
    </row>
    <row r="6" spans="2:4" x14ac:dyDescent="0.15">
      <c r="B6" s="8" t="s">
        <v>0</v>
      </c>
      <c r="C6" s="79"/>
    </row>
    <row r="7" spans="2:4" ht="13.5" x14ac:dyDescent="0.15">
      <c r="B7" s="92" t="s">
        <v>42</v>
      </c>
      <c r="C7" s="81"/>
    </row>
    <row r="8" spans="2:4" x14ac:dyDescent="0.15">
      <c r="B8" s="92" t="s">
        <v>30</v>
      </c>
      <c r="C8" s="80"/>
    </row>
    <row r="9" spans="2:4" ht="32.25" customHeight="1" thickBot="1" x14ac:dyDescent="0.2">
      <c r="B9" s="93" t="s">
        <v>14</v>
      </c>
      <c r="C9" s="82"/>
    </row>
    <row r="10" spans="2:4" s="162" customFormat="1" x14ac:dyDescent="0.15">
      <c r="B10" s="175"/>
      <c r="C10" s="176"/>
      <c r="D10" s="158"/>
    </row>
    <row r="11" spans="2:4" s="163" customFormat="1" ht="21" customHeight="1" x14ac:dyDescent="0.15">
      <c r="B11" s="173" t="s">
        <v>184</v>
      </c>
      <c r="C11" s="177"/>
      <c r="D11" s="160"/>
    </row>
    <row r="12" spans="2:4" s="164" customFormat="1" ht="16.5" customHeight="1" thickBot="1" x14ac:dyDescent="0.2">
      <c r="B12" s="162" t="s">
        <v>187</v>
      </c>
      <c r="C12" s="176"/>
      <c r="D12" s="158"/>
    </row>
    <row r="13" spans="2:4" x14ac:dyDescent="0.15">
      <c r="B13" s="8" t="s">
        <v>185</v>
      </c>
      <c r="C13" s="88"/>
      <c r="D13" s="158" t="s">
        <v>186</v>
      </c>
    </row>
    <row r="14" spans="2:4" ht="45.75" thickBot="1" x14ac:dyDescent="0.2">
      <c r="B14" s="94" t="s">
        <v>190</v>
      </c>
      <c r="C14" s="89"/>
    </row>
    <row r="15" spans="2:4" s="165" customFormat="1" ht="14.25" x14ac:dyDescent="0.15">
      <c r="B15" s="162"/>
      <c r="C15" s="162"/>
      <c r="D15" s="158"/>
    </row>
    <row r="16" spans="2:4" s="161" customFormat="1" ht="21.75" customHeight="1" thickBot="1" x14ac:dyDescent="0.2">
      <c r="B16" s="173" t="s">
        <v>183</v>
      </c>
      <c r="D16" s="160"/>
    </row>
    <row r="17" spans="2:6" x14ac:dyDescent="0.15">
      <c r="B17" s="8" t="s">
        <v>191</v>
      </c>
      <c r="C17" s="188"/>
      <c r="D17" s="158" t="s">
        <v>176</v>
      </c>
    </row>
    <row r="18" spans="2:6" ht="12" thickBot="1" x14ac:dyDescent="0.2">
      <c r="B18" s="95" t="s">
        <v>192</v>
      </c>
      <c r="C18" s="189"/>
      <c r="D18" s="166" t="s">
        <v>176</v>
      </c>
    </row>
    <row r="19" spans="2:6" s="162" customFormat="1" ht="18" customHeight="1" x14ac:dyDescent="0.15">
      <c r="B19" s="162" t="s">
        <v>194</v>
      </c>
      <c r="C19" s="178"/>
      <c r="D19" s="158"/>
    </row>
    <row r="20" spans="2:6" s="162" customFormat="1" x14ac:dyDescent="0.15">
      <c r="C20" s="178"/>
      <c r="D20" s="158"/>
    </row>
    <row r="21" spans="2:6" s="161" customFormat="1" ht="24.75" customHeight="1" thickBot="1" x14ac:dyDescent="0.2">
      <c r="B21" s="173" t="s">
        <v>22</v>
      </c>
      <c r="C21" s="179"/>
      <c r="D21" s="167"/>
    </row>
    <row r="22" spans="2:6" ht="14.25" customHeight="1" thickBot="1" x14ac:dyDescent="0.2">
      <c r="B22" s="96" t="s">
        <v>189</v>
      </c>
      <c r="C22" s="153"/>
      <c r="D22" s="168"/>
      <c r="E22" s="162" t="s">
        <v>173</v>
      </c>
    </row>
    <row r="23" spans="2:6" x14ac:dyDescent="0.15">
      <c r="B23" s="180" t="s">
        <v>178</v>
      </c>
      <c r="C23" s="130">
        <f>'（土曜）全日本スプリント'!Q16</f>
        <v>0</v>
      </c>
      <c r="E23" s="171" t="s">
        <v>174</v>
      </c>
      <c r="F23" s="172" t="s">
        <v>175</v>
      </c>
    </row>
    <row r="24" spans="2:6" x14ac:dyDescent="0.15">
      <c r="B24" s="180" t="s">
        <v>218</v>
      </c>
      <c r="C24" s="130">
        <f>'（土曜）全日本スプリント'!F10</f>
        <v>0</v>
      </c>
      <c r="E24" s="169" t="s">
        <v>154</v>
      </c>
      <c r="F24" s="170">
        <v>3500</v>
      </c>
    </row>
    <row r="25" spans="2:6" x14ac:dyDescent="0.15">
      <c r="B25" s="181" t="s">
        <v>179</v>
      </c>
      <c r="C25" s="131">
        <f>'（日曜）クラブカップ７人リレー'!Q20</f>
        <v>0</v>
      </c>
      <c r="E25" s="169" t="s">
        <v>155</v>
      </c>
      <c r="F25" s="170">
        <v>3500</v>
      </c>
    </row>
    <row r="26" spans="2:6" x14ac:dyDescent="0.15">
      <c r="B26" s="181" t="s">
        <v>219</v>
      </c>
      <c r="C26" s="131">
        <f>'（日曜）クラブカップ７人リレー'!E10</f>
        <v>0</v>
      </c>
      <c r="E26" s="169" t="s">
        <v>156</v>
      </c>
      <c r="F26" s="170">
        <v>7000</v>
      </c>
    </row>
    <row r="27" spans="2:6" x14ac:dyDescent="0.15">
      <c r="B27" s="181" t="s">
        <v>180</v>
      </c>
      <c r="C27" s="131">
        <f>C17*400</f>
        <v>0</v>
      </c>
      <c r="E27" s="169" t="s">
        <v>157</v>
      </c>
      <c r="F27" s="170">
        <v>2000</v>
      </c>
    </row>
    <row r="28" spans="2:6" ht="12" thickBot="1" x14ac:dyDescent="0.2">
      <c r="B28" s="182" t="s">
        <v>181</v>
      </c>
      <c r="C28" s="152">
        <f>C18*300</f>
        <v>0</v>
      </c>
      <c r="E28" s="169" t="s">
        <v>158</v>
      </c>
      <c r="F28" s="170" t="s">
        <v>159</v>
      </c>
    </row>
    <row r="29" spans="2:6" ht="21.75" thickBot="1" x14ac:dyDescent="0.2">
      <c r="B29" s="183" t="s">
        <v>182</v>
      </c>
      <c r="C29" s="154">
        <f>SUM(C23:C28)-C22</f>
        <v>0</v>
      </c>
      <c r="E29" s="169" t="s">
        <v>160</v>
      </c>
      <c r="F29" s="170">
        <v>3500</v>
      </c>
    </row>
    <row r="30" spans="2:6" ht="38.25" customHeight="1" x14ac:dyDescent="0.15">
      <c r="B30" s="223" t="s">
        <v>197</v>
      </c>
      <c r="C30" s="223"/>
      <c r="E30" s="169" t="s">
        <v>161</v>
      </c>
      <c r="F30" s="170">
        <v>3500</v>
      </c>
    </row>
    <row r="31" spans="2:6" ht="20.25" customHeight="1" thickBot="1" x14ac:dyDescent="0.2">
      <c r="B31" s="173" t="s">
        <v>24</v>
      </c>
      <c r="C31" s="184"/>
      <c r="E31" s="169" t="s">
        <v>162</v>
      </c>
      <c r="F31" s="170" t="s">
        <v>163</v>
      </c>
    </row>
    <row r="32" spans="2:6" x14ac:dyDescent="0.15">
      <c r="B32" s="8" t="s">
        <v>25</v>
      </c>
      <c r="C32" s="190"/>
      <c r="E32" s="169" t="s">
        <v>164</v>
      </c>
      <c r="F32" s="170">
        <v>3500</v>
      </c>
    </row>
    <row r="33" spans="2:6" ht="12" thickBot="1" x14ac:dyDescent="0.2">
      <c r="B33" s="93" t="s">
        <v>15</v>
      </c>
      <c r="C33" s="191"/>
      <c r="E33" s="169" t="s">
        <v>165</v>
      </c>
      <c r="F33" s="170">
        <v>3500</v>
      </c>
    </row>
    <row r="34" spans="2:6" x14ac:dyDescent="0.15">
      <c r="B34" s="162"/>
      <c r="C34" s="162"/>
      <c r="E34" s="169" t="s">
        <v>166</v>
      </c>
      <c r="F34" s="170">
        <v>3500</v>
      </c>
    </row>
    <row r="35" spans="2:6" x14ac:dyDescent="0.15">
      <c r="B35" s="185" t="s">
        <v>195</v>
      </c>
      <c r="C35" s="185"/>
      <c r="E35" s="169" t="s">
        <v>167</v>
      </c>
      <c r="F35" s="170">
        <v>3500</v>
      </c>
    </row>
    <row r="36" spans="2:6" x14ac:dyDescent="0.15">
      <c r="B36" s="185" t="s">
        <v>18</v>
      </c>
      <c r="C36" s="185"/>
      <c r="E36" s="169" t="s">
        <v>168</v>
      </c>
      <c r="F36" s="170">
        <v>3500</v>
      </c>
    </row>
    <row r="37" spans="2:6" x14ac:dyDescent="0.15">
      <c r="B37" s="185" t="s">
        <v>26</v>
      </c>
      <c r="C37" s="185"/>
      <c r="E37" s="169" t="s">
        <v>169</v>
      </c>
      <c r="F37" s="170">
        <v>3500</v>
      </c>
    </row>
    <row r="38" spans="2:6" x14ac:dyDescent="0.15">
      <c r="B38" s="185" t="s">
        <v>16</v>
      </c>
      <c r="C38" s="185"/>
      <c r="E38" s="169" t="s">
        <v>170</v>
      </c>
      <c r="F38" s="170">
        <v>3500</v>
      </c>
    </row>
    <row r="39" spans="2:6" ht="12" thickBot="1" x14ac:dyDescent="0.2">
      <c r="B39" s="185" t="s">
        <v>196</v>
      </c>
      <c r="C39" s="185"/>
      <c r="E39" s="169" t="s">
        <v>171</v>
      </c>
      <c r="F39" s="170">
        <v>3500</v>
      </c>
    </row>
    <row r="40" spans="2:6" ht="12" thickBot="1" x14ac:dyDescent="0.2">
      <c r="B40" s="97" t="s">
        <v>41</v>
      </c>
      <c r="C40" s="162"/>
      <c r="E40" s="169" t="s">
        <v>172</v>
      </c>
      <c r="F40" s="170">
        <v>7500</v>
      </c>
    </row>
    <row r="41" spans="2:6" ht="123" customHeight="1" thickBot="1" x14ac:dyDescent="0.2">
      <c r="B41" s="221"/>
      <c r="C41" s="222"/>
    </row>
    <row r="42" spans="2:6" s="162" customFormat="1" ht="13.5" x14ac:dyDescent="0.15">
      <c r="B42" s="186"/>
      <c r="C42" s="187"/>
      <c r="D42" s="158"/>
    </row>
    <row r="43" spans="2:6" s="162" customFormat="1" ht="13.5" x14ac:dyDescent="0.15">
      <c r="B43" s="186"/>
      <c r="C43" s="187"/>
      <c r="D43" s="158"/>
    </row>
    <row r="44" spans="2:6" s="162" customFormat="1" x14ac:dyDescent="0.15">
      <c r="B44" s="220"/>
      <c r="C44" s="220"/>
      <c r="D44" s="158"/>
    </row>
    <row r="45" spans="2:6" s="162" customFormat="1" ht="21" x14ac:dyDescent="0.15">
      <c r="B45" s="159"/>
      <c r="C45" s="159"/>
      <c r="D45" s="158"/>
    </row>
    <row r="46" spans="2:6" s="162" customFormat="1" x14ac:dyDescent="0.15">
      <c r="D46" s="158"/>
    </row>
    <row r="47" spans="2:6" s="162" customFormat="1" x14ac:dyDescent="0.15">
      <c r="D47" s="158"/>
    </row>
    <row r="48" spans="2:6" s="162" customFormat="1" x14ac:dyDescent="0.15">
      <c r="D48" s="158"/>
    </row>
    <row r="49" spans="4:4" s="162" customFormat="1" x14ac:dyDescent="0.15">
      <c r="D49" s="158"/>
    </row>
    <row r="50" spans="4:4" s="162" customFormat="1" x14ac:dyDescent="0.15">
      <c r="D50" s="158"/>
    </row>
    <row r="51" spans="4:4" s="162" customFormat="1" x14ac:dyDescent="0.15">
      <c r="D51" s="158"/>
    </row>
    <row r="52" spans="4:4" s="162" customFormat="1" x14ac:dyDescent="0.15">
      <c r="D52" s="158"/>
    </row>
    <row r="53" spans="4:4" s="162" customFormat="1" x14ac:dyDescent="0.15">
      <c r="D53" s="158"/>
    </row>
    <row r="54" spans="4:4" s="162" customFormat="1" x14ac:dyDescent="0.15">
      <c r="D54" s="158"/>
    </row>
    <row r="55" spans="4:4" s="162" customFormat="1" x14ac:dyDescent="0.15">
      <c r="D55" s="158"/>
    </row>
    <row r="56" spans="4:4" s="162" customFormat="1" x14ac:dyDescent="0.15">
      <c r="D56" s="158"/>
    </row>
    <row r="57" spans="4:4" s="162" customFormat="1" x14ac:dyDescent="0.15">
      <c r="D57" s="158"/>
    </row>
    <row r="58" spans="4:4" s="162" customFormat="1" x14ac:dyDescent="0.15">
      <c r="D58" s="158"/>
    </row>
    <row r="59" spans="4:4" s="162" customFormat="1" x14ac:dyDescent="0.15">
      <c r="D59" s="158"/>
    </row>
    <row r="60" spans="4:4" s="162" customFormat="1" x14ac:dyDescent="0.15">
      <c r="D60" s="158"/>
    </row>
    <row r="61" spans="4:4" s="162" customFormat="1" x14ac:dyDescent="0.15">
      <c r="D61" s="158"/>
    </row>
    <row r="62" spans="4:4" s="162" customFormat="1" x14ac:dyDescent="0.15">
      <c r="D62" s="158"/>
    </row>
    <row r="63" spans="4:4" s="162" customFormat="1" x14ac:dyDescent="0.15">
      <c r="D63" s="158"/>
    </row>
    <row r="64" spans="4:4" s="162" customFormat="1" x14ac:dyDescent="0.15">
      <c r="D64" s="158"/>
    </row>
    <row r="65" spans="4:4" s="162" customFormat="1" x14ac:dyDescent="0.15">
      <c r="D65" s="158"/>
    </row>
    <row r="66" spans="4:4" s="162" customFormat="1" x14ac:dyDescent="0.15">
      <c r="D66" s="158"/>
    </row>
    <row r="67" spans="4:4" s="162" customFormat="1" x14ac:dyDescent="0.15">
      <c r="D67" s="158"/>
    </row>
    <row r="68" spans="4:4" s="162" customFormat="1" x14ac:dyDescent="0.15">
      <c r="D68" s="158"/>
    </row>
    <row r="69" spans="4:4" s="162" customFormat="1" x14ac:dyDescent="0.15">
      <c r="D69" s="158"/>
    </row>
    <row r="70" spans="4:4" s="162" customFormat="1" x14ac:dyDescent="0.15">
      <c r="D70" s="158"/>
    </row>
    <row r="71" spans="4:4" s="162" customFormat="1" x14ac:dyDescent="0.15">
      <c r="D71" s="158"/>
    </row>
    <row r="72" spans="4:4" s="162" customFormat="1" x14ac:dyDescent="0.15">
      <c r="D72" s="158"/>
    </row>
    <row r="73" spans="4:4" s="162" customFormat="1" x14ac:dyDescent="0.15">
      <c r="D73" s="158"/>
    </row>
    <row r="74" spans="4:4" s="162" customFormat="1" x14ac:dyDescent="0.15">
      <c r="D74" s="158"/>
    </row>
    <row r="75" spans="4:4" s="162" customFormat="1" x14ac:dyDescent="0.15">
      <c r="D75" s="158"/>
    </row>
    <row r="76" spans="4:4" s="162" customFormat="1" x14ac:dyDescent="0.15">
      <c r="D76" s="158"/>
    </row>
  </sheetData>
  <sheetProtection password="F80E" sheet="1" objects="1" scenarios="1"/>
  <mergeCells count="4">
    <mergeCell ref="B1:C1"/>
    <mergeCell ref="B44:C44"/>
    <mergeCell ref="B41:C41"/>
    <mergeCell ref="B30:C30"/>
  </mergeCells>
  <phoneticPr fontId="3"/>
  <dataValidations count="3">
    <dataValidation type="whole" allowBlank="1" showInputMessage="1" showErrorMessage="1" sqref="C18">
      <formula1>0</formula1>
      <formula2>100</formula2>
    </dataValidation>
    <dataValidation type="list" allowBlank="1" showInputMessage="1" showErrorMessage="1" promptTitle="広告スペースの希望" prompt="選んでください" sqref="C19:C21">
      <formula1>"必要ない,掲載する（下に原稿）,別途添付で原稿を用意した"</formula1>
    </dataValidation>
    <dataValidation type="whole" allowBlank="1" showInputMessage="1" showErrorMessage="1" sqref="C22">
      <formula1>0</formula1>
      <formula2>30000</formula2>
    </dataValidation>
  </dataValidations>
  <pageMargins left="0.39" right="0.24" top="0.28000000000000003" bottom="0.2" header="0.22" footer="0.2"/>
  <pageSetup paperSize="9" orientation="portrait" horizontalDpi="4294967294"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43"/>
  <sheetViews>
    <sheetView tabSelected="1" topLeftCell="A10" zoomScaleNormal="100" workbookViewId="0">
      <selection activeCell="F22" sqref="F22"/>
    </sheetView>
  </sheetViews>
  <sheetFormatPr defaultRowHeight="11.25" x14ac:dyDescent="0.15"/>
  <cols>
    <col min="1" max="1" width="12.75" style="77" customWidth="1"/>
    <col min="2" max="2" width="15.375" style="77" customWidth="1"/>
    <col min="3" max="3" width="16.125" style="77" customWidth="1"/>
    <col min="4" max="4" width="12" style="77" customWidth="1"/>
    <col min="5" max="5" width="17.125" style="77" bestFit="1" customWidth="1"/>
    <col min="6" max="6" width="12.125" style="7" customWidth="1"/>
    <col min="7" max="7" width="4.5" style="77" bestFit="1" customWidth="1"/>
    <col min="8" max="8" width="14.25" style="77" customWidth="1"/>
    <col min="9" max="10" width="14.75" style="77" customWidth="1"/>
    <col min="11" max="11" width="9.75" style="77" bestFit="1" customWidth="1"/>
    <col min="12" max="13" width="14.75" style="77" customWidth="1"/>
    <col min="14" max="14" width="11.375" style="77" bestFit="1" customWidth="1"/>
    <col min="15" max="15" width="10" style="77" bestFit="1" customWidth="1"/>
    <col min="16" max="16" width="42.875" style="78" customWidth="1"/>
    <col min="17" max="17" width="9" style="135"/>
    <col min="18" max="21" width="14" style="135" customWidth="1"/>
    <col min="22" max="38" width="9" style="218"/>
    <col min="39" max="16384" width="9" style="77"/>
  </cols>
  <sheetData>
    <row r="1" spans="1:38" s="104" customFormat="1" ht="21" x14ac:dyDescent="0.15">
      <c r="B1" s="123" t="s">
        <v>198</v>
      </c>
      <c r="C1" s="123"/>
      <c r="F1" s="124"/>
      <c r="I1" s="124"/>
      <c r="M1" s="124"/>
      <c r="N1" s="124"/>
      <c r="P1" s="137"/>
    </row>
    <row r="2" spans="1:38" s="206" customFormat="1" ht="33" customHeight="1" x14ac:dyDescent="0.15">
      <c r="A2" s="206" t="s">
        <v>224</v>
      </c>
      <c r="F2" s="207"/>
      <c r="I2" s="207"/>
      <c r="M2" s="207"/>
      <c r="N2" s="207"/>
      <c r="P2" s="208"/>
    </row>
    <row r="3" spans="1:38" s="203" customFormat="1" ht="13.5" x14ac:dyDescent="0.15">
      <c r="B3" s="203" t="s">
        <v>215</v>
      </c>
      <c r="I3" s="204"/>
      <c r="J3" s="204"/>
      <c r="K3" s="204"/>
      <c r="L3" s="204"/>
      <c r="N3" s="205"/>
      <c r="O3" s="205"/>
    </row>
    <row r="4" spans="1:38" s="203" customFormat="1" ht="13.5" x14ac:dyDescent="0.15">
      <c r="B4" s="203" t="s">
        <v>207</v>
      </c>
      <c r="I4" s="204"/>
      <c r="J4" s="204"/>
      <c r="K4" s="204"/>
      <c r="L4" s="204"/>
      <c r="N4" s="205"/>
      <c r="O4" s="205"/>
    </row>
    <row r="5" spans="1:38" s="104" customFormat="1" ht="21.75" thickBot="1" x14ac:dyDescent="0.2">
      <c r="B5" s="123"/>
      <c r="C5" s="123"/>
      <c r="F5" s="124"/>
      <c r="I5" s="124"/>
      <c r="M5" s="124"/>
      <c r="N5" s="124"/>
      <c r="P5" s="137"/>
    </row>
    <row r="6" spans="1:38" s="5" customFormat="1" ht="23.25" thickBot="1" x14ac:dyDescent="0.2">
      <c r="A6" s="104"/>
      <c r="B6" s="112" t="s">
        <v>211</v>
      </c>
      <c r="C6" s="121" t="s">
        <v>213</v>
      </c>
      <c r="D6" s="113" t="s">
        <v>212</v>
      </c>
      <c r="E6" s="114" t="s">
        <v>203</v>
      </c>
      <c r="F6" s="115" t="s">
        <v>214</v>
      </c>
      <c r="G6" s="124"/>
      <c r="H6" s="104"/>
      <c r="I6" s="104"/>
      <c r="J6" s="124"/>
      <c r="K6" s="124"/>
      <c r="L6" s="104"/>
      <c r="M6" s="104"/>
      <c r="N6" s="124"/>
      <c r="O6" s="124"/>
      <c r="P6" s="104"/>
      <c r="Q6" s="137"/>
      <c r="R6" s="104"/>
      <c r="S6" s="104"/>
      <c r="T6" s="104"/>
      <c r="U6" s="104"/>
      <c r="V6" s="104"/>
      <c r="W6" s="104"/>
      <c r="X6" s="104"/>
      <c r="Y6" s="104"/>
      <c r="Z6" s="104"/>
      <c r="AA6" s="104"/>
      <c r="AB6" s="104"/>
      <c r="AC6" s="104"/>
      <c r="AD6" s="104"/>
      <c r="AE6" s="104"/>
      <c r="AF6" s="104"/>
      <c r="AG6" s="104"/>
      <c r="AH6" s="104"/>
      <c r="AI6" s="104"/>
      <c r="AJ6" s="104"/>
      <c r="AK6" s="104"/>
      <c r="AL6" s="104"/>
    </row>
    <row r="7" spans="1:38" s="5" customFormat="1" ht="21" x14ac:dyDescent="0.15">
      <c r="A7" s="104"/>
      <c r="B7" s="117" t="s">
        <v>217</v>
      </c>
      <c r="C7" s="129">
        <f>COUNTIF($U$21:$U$201,"A")</f>
        <v>0</v>
      </c>
      <c r="D7" s="212"/>
      <c r="E7" s="110">
        <v>290</v>
      </c>
      <c r="F7" s="116">
        <f>(D7+C7)*E7</f>
        <v>0</v>
      </c>
      <c r="G7" s="124"/>
      <c r="H7" s="104"/>
      <c r="I7" s="104"/>
      <c r="J7" s="124"/>
      <c r="K7" s="124"/>
      <c r="L7" s="104"/>
      <c r="M7" s="104"/>
      <c r="N7" s="124"/>
      <c r="O7" s="124"/>
      <c r="P7" s="104"/>
      <c r="Q7" s="137"/>
      <c r="R7" s="104"/>
      <c r="S7" s="104"/>
      <c r="T7" s="104"/>
      <c r="U7" s="104"/>
      <c r="V7" s="104"/>
      <c r="W7" s="104"/>
      <c r="X7" s="104"/>
      <c r="Y7" s="104"/>
      <c r="Z7" s="104"/>
      <c r="AA7" s="104"/>
      <c r="AB7" s="104"/>
      <c r="AC7" s="104"/>
      <c r="AD7" s="104"/>
      <c r="AE7" s="104"/>
      <c r="AF7" s="104"/>
      <c r="AG7" s="104"/>
      <c r="AH7" s="104"/>
      <c r="AI7" s="104"/>
      <c r="AJ7" s="104"/>
      <c r="AK7" s="104"/>
      <c r="AL7" s="104"/>
    </row>
    <row r="8" spans="1:38" s="5" customFormat="1" ht="21" x14ac:dyDescent="0.15">
      <c r="A8" s="104"/>
      <c r="B8" s="117" t="s">
        <v>202</v>
      </c>
      <c r="C8" s="129">
        <f>COUNTIF($U$21:$U$201,"S")</f>
        <v>0</v>
      </c>
      <c r="D8" s="213"/>
      <c r="E8" s="110">
        <v>210</v>
      </c>
      <c r="F8" s="116">
        <f t="shared" ref="F8:F9" si="0">(D8+C8)*E8</f>
        <v>0</v>
      </c>
      <c r="G8" s="124"/>
      <c r="H8" s="104"/>
      <c r="I8" s="104"/>
      <c r="J8" s="124"/>
      <c r="K8" s="124"/>
      <c r="L8" s="104"/>
      <c r="M8" s="104"/>
      <c r="N8" s="124"/>
      <c r="O8" s="124"/>
      <c r="P8" s="104"/>
      <c r="Q8" s="137"/>
      <c r="R8" s="104"/>
      <c r="S8" s="104"/>
      <c r="T8" s="104"/>
      <c r="U8" s="104"/>
      <c r="V8" s="104"/>
      <c r="W8" s="104"/>
      <c r="X8" s="104"/>
      <c r="Y8" s="104"/>
      <c r="Z8" s="104"/>
      <c r="AA8" s="104"/>
      <c r="AB8" s="104"/>
      <c r="AC8" s="104"/>
      <c r="AD8" s="104"/>
      <c r="AE8" s="104"/>
      <c r="AF8" s="104"/>
      <c r="AG8" s="104"/>
      <c r="AH8" s="104"/>
      <c r="AI8" s="104"/>
      <c r="AJ8" s="104"/>
      <c r="AK8" s="104"/>
      <c r="AL8" s="104"/>
    </row>
    <row r="9" spans="1:38" s="5" customFormat="1" ht="21.75" thickBot="1" x14ac:dyDescent="0.2">
      <c r="A9" s="104"/>
      <c r="B9" s="117" t="s">
        <v>206</v>
      </c>
      <c r="C9" s="129">
        <f>COUNTIF($U$21:$U$201,"C")</f>
        <v>0</v>
      </c>
      <c r="D9" s="214"/>
      <c r="E9" s="110">
        <v>50</v>
      </c>
      <c r="F9" s="116">
        <f t="shared" si="0"/>
        <v>0</v>
      </c>
      <c r="G9" s="124"/>
      <c r="H9" s="104"/>
      <c r="I9" s="104"/>
      <c r="J9" s="124"/>
      <c r="K9" s="124"/>
      <c r="L9" s="104"/>
      <c r="M9" s="104"/>
      <c r="N9" s="124"/>
      <c r="O9" s="124"/>
      <c r="P9" s="104"/>
      <c r="Q9" s="137"/>
      <c r="R9" s="104"/>
      <c r="S9" s="104"/>
      <c r="T9" s="104"/>
      <c r="U9" s="104"/>
      <c r="V9" s="104"/>
      <c r="W9" s="104"/>
      <c r="X9" s="104"/>
      <c r="Y9" s="104"/>
      <c r="Z9" s="104"/>
      <c r="AA9" s="104"/>
      <c r="AB9" s="104"/>
      <c r="AC9" s="104"/>
      <c r="AD9" s="104"/>
      <c r="AE9" s="104"/>
      <c r="AF9" s="104"/>
      <c r="AG9" s="104"/>
      <c r="AH9" s="104"/>
      <c r="AI9" s="104"/>
      <c r="AJ9" s="104"/>
      <c r="AK9" s="104"/>
      <c r="AL9" s="104"/>
    </row>
    <row r="10" spans="1:38" s="5" customFormat="1" ht="21.75" thickBot="1" x14ac:dyDescent="0.2">
      <c r="A10" s="104"/>
      <c r="B10" s="118" t="s">
        <v>209</v>
      </c>
      <c r="C10" s="119"/>
      <c r="D10" s="122"/>
      <c r="E10" s="216" t="s">
        <v>210</v>
      </c>
      <c r="F10" s="120">
        <f>SUM(F7:F9)</f>
        <v>0</v>
      </c>
      <c r="G10" s="124"/>
      <c r="H10" s="104"/>
      <c r="I10" s="104"/>
      <c r="J10" s="124"/>
      <c r="K10" s="124"/>
      <c r="L10" s="104"/>
      <c r="M10" s="104"/>
      <c r="N10" s="124"/>
      <c r="O10" s="124"/>
      <c r="P10" s="104"/>
      <c r="Q10" s="137"/>
      <c r="R10" s="104"/>
      <c r="S10" s="104"/>
      <c r="T10" s="104"/>
      <c r="U10" s="104"/>
      <c r="V10" s="104"/>
      <c r="W10" s="104"/>
      <c r="X10" s="104"/>
      <c r="Y10" s="104"/>
      <c r="Z10" s="104"/>
      <c r="AA10" s="104"/>
      <c r="AB10" s="104"/>
      <c r="AC10" s="104"/>
      <c r="AD10" s="104"/>
      <c r="AE10" s="104"/>
      <c r="AF10" s="104"/>
      <c r="AG10" s="104"/>
      <c r="AH10" s="104"/>
      <c r="AI10" s="104"/>
      <c r="AJ10" s="104"/>
      <c r="AK10" s="104"/>
      <c r="AL10" s="104"/>
    </row>
    <row r="11" spans="1:38" s="104" customFormat="1" ht="21" x14ac:dyDescent="0.15">
      <c r="B11" s="123"/>
      <c r="C11" s="123"/>
      <c r="F11" s="124"/>
      <c r="I11" s="124"/>
      <c r="M11" s="124"/>
      <c r="N11" s="124"/>
      <c r="P11" s="137"/>
    </row>
    <row r="12" spans="1:38" s="138" customFormat="1" ht="30" customHeight="1" x14ac:dyDescent="0.15">
      <c r="A12" s="206" t="s">
        <v>225</v>
      </c>
      <c r="B12" s="139"/>
      <c r="F12" s="140"/>
      <c r="P12" s="141"/>
    </row>
    <row r="13" spans="1:38" s="138" customFormat="1" x14ac:dyDescent="0.15">
      <c r="B13" s="139"/>
      <c r="F13" s="140"/>
      <c r="P13" s="141"/>
    </row>
    <row r="14" spans="1:38" s="138" customFormat="1" x14ac:dyDescent="0.15">
      <c r="B14" s="139"/>
      <c r="F14" s="140"/>
      <c r="P14" s="141"/>
    </row>
    <row r="15" spans="1:38" s="138" customFormat="1" x14ac:dyDescent="0.15">
      <c r="B15" s="139"/>
      <c r="F15" s="140"/>
      <c r="P15" s="141"/>
    </row>
    <row r="16" spans="1:38" s="138" customFormat="1" x14ac:dyDescent="0.15">
      <c r="B16" s="139"/>
      <c r="F16" s="140"/>
      <c r="P16" s="98" t="s">
        <v>100</v>
      </c>
      <c r="Q16" s="150">
        <f>SUM(Q21:Q201)</f>
        <v>0</v>
      </c>
    </row>
    <row r="17" spans="1:38" s="138" customFormat="1" x14ac:dyDescent="0.15">
      <c r="B17" s="139"/>
      <c r="F17" s="140"/>
      <c r="P17" s="141"/>
    </row>
    <row r="18" spans="1:38" s="138" customFormat="1" x14ac:dyDescent="0.15">
      <c r="B18" s="139"/>
      <c r="F18" s="140"/>
      <c r="P18" s="141"/>
      <c r="W18" s="138">
        <v>7</v>
      </c>
      <c r="X18" s="138">
        <v>6</v>
      </c>
      <c r="Y18" s="138">
        <v>5</v>
      </c>
      <c r="Z18" s="138">
        <v>8</v>
      </c>
    </row>
    <row r="19" spans="1:38" s="71" customFormat="1" ht="45" x14ac:dyDescent="0.15">
      <c r="A19" s="215" t="s">
        <v>230</v>
      </c>
      <c r="B19" s="72" t="s">
        <v>0</v>
      </c>
      <c r="C19" s="72" t="s">
        <v>17</v>
      </c>
      <c r="D19" s="72" t="s">
        <v>36</v>
      </c>
      <c r="E19" s="72" t="s">
        <v>23</v>
      </c>
      <c r="F19" s="73" t="s">
        <v>33</v>
      </c>
      <c r="G19" s="74" t="s">
        <v>11</v>
      </c>
      <c r="H19" s="72" t="s">
        <v>38</v>
      </c>
      <c r="I19" s="72" t="s">
        <v>29</v>
      </c>
      <c r="J19" s="72" t="s">
        <v>147</v>
      </c>
      <c r="K19" s="72" t="s">
        <v>231</v>
      </c>
      <c r="L19" s="75" t="s">
        <v>114</v>
      </c>
      <c r="M19" s="75" t="s">
        <v>149</v>
      </c>
      <c r="N19" s="72" t="s">
        <v>103</v>
      </c>
      <c r="O19" s="72" t="s">
        <v>104</v>
      </c>
      <c r="P19" s="72" t="s">
        <v>39</v>
      </c>
      <c r="Q19" s="132" t="s">
        <v>40</v>
      </c>
      <c r="R19" s="133"/>
      <c r="S19" s="76" t="s">
        <v>151</v>
      </c>
      <c r="T19" s="76" t="s">
        <v>153</v>
      </c>
      <c r="U19" s="86" t="s">
        <v>216</v>
      </c>
      <c r="V19" s="217" t="s">
        <v>152</v>
      </c>
      <c r="W19" s="217"/>
      <c r="X19" s="217"/>
      <c r="Y19" s="217"/>
      <c r="Z19" s="217"/>
      <c r="AA19" s="217"/>
      <c r="AB19" s="217"/>
      <c r="AC19" s="217"/>
      <c r="AD19" s="217"/>
      <c r="AE19" s="217"/>
      <c r="AF19" s="217"/>
      <c r="AG19" s="217"/>
      <c r="AH19" s="217"/>
      <c r="AI19" s="217"/>
      <c r="AJ19" s="217"/>
      <c r="AK19" s="217"/>
      <c r="AL19" s="217"/>
    </row>
    <row r="20" spans="1:38" ht="11.25" customHeight="1" x14ac:dyDescent="0.15">
      <c r="A20" s="148" t="s">
        <v>12</v>
      </c>
      <c r="B20" s="142" t="s">
        <v>97</v>
      </c>
      <c r="C20" s="142" t="s">
        <v>98</v>
      </c>
      <c r="D20" s="142" t="s">
        <v>2</v>
      </c>
      <c r="E20" s="142" t="s">
        <v>115</v>
      </c>
      <c r="F20" s="143">
        <v>25569</v>
      </c>
      <c r="G20" s="144">
        <f>IF(F20="","",ROUNDDOWN((20180401-(YEAR(F20)*10000+MONTH(F20)*100+DAY(F20)))/10000,0))</f>
        <v>48</v>
      </c>
      <c r="H20" s="145" t="s">
        <v>99</v>
      </c>
      <c r="I20" s="146">
        <v>123456</v>
      </c>
      <c r="J20" s="146" t="s">
        <v>148</v>
      </c>
      <c r="K20" s="146"/>
      <c r="L20" s="146" t="s">
        <v>220</v>
      </c>
      <c r="M20" s="146" t="s">
        <v>223</v>
      </c>
      <c r="N20" s="146" t="s">
        <v>105</v>
      </c>
      <c r="O20" s="146" t="s">
        <v>54</v>
      </c>
      <c r="P20" s="147"/>
      <c r="Q20" s="134"/>
    </row>
    <row r="21" spans="1:38" ht="11.25" customHeight="1" x14ac:dyDescent="0.15">
      <c r="A21" s="211" t="str">
        <f t="shared" ref="A21:A52" si="1">IF(OR(L21="",AND(G21&lt;&gt;"",G21&lt;=W21,G21&gt;=X21,OR(Y21&lt;&gt;1,D21="女"),OR(Z21&lt;&gt;1,J21&lt;&gt;""))),"","参加クラスエラー")</f>
        <v/>
      </c>
      <c r="B21" s="1"/>
      <c r="C21" s="1"/>
      <c r="D21" s="1"/>
      <c r="E21" s="1"/>
      <c r="F21" s="4">
        <v>30591</v>
      </c>
      <c r="G21" s="149">
        <f t="shared" ref="G21:G84" si="2">IF(F21="","",ROUNDDOWN((20180401-(YEAR(F21)*10000+MONTH(F21)*100+DAY(F21)))/10000,0))</f>
        <v>34</v>
      </c>
      <c r="H21" s="2"/>
      <c r="I21" s="70"/>
      <c r="J21" s="70"/>
      <c r="K21" s="70"/>
      <c r="L21" s="70"/>
      <c r="M21" s="70"/>
      <c r="N21" s="70"/>
      <c r="O21" s="70"/>
      <c r="P21" s="3"/>
      <c r="Q21" s="136">
        <f t="shared" ref="Q21:Q52" si="3">SUM(S21:T21)</f>
        <v>0</v>
      </c>
      <c r="S21" s="135">
        <f>IF(L21="",0,VLOOKUP(L21,$L$214:$O$240,V21,FALSE))</f>
        <v>0</v>
      </c>
      <c r="T21" s="135">
        <f>IF(OR(L21="",I21=""),0,-300)</f>
        <v>0</v>
      </c>
      <c r="U21" s="135">
        <f t="shared" ref="U21:U52" si="4">IF(L21="",0,IF(G21="","A",IF(G21&gt;=65,"S",IF(G21&lt;=6,0,IF(G21&lt;=15,"C","A")))))</f>
        <v>0</v>
      </c>
      <c r="V21" s="218">
        <f t="shared" ref="V21:V52" si="5">IF(G21&lt;=18,4,IF(E21=$E$213,3,2))</f>
        <v>2</v>
      </c>
      <c r="W21" s="218" t="str">
        <f>IFERROR(VLOOKUP($L21,$L$214:$S$240,W$18,FALSE),"")</f>
        <v/>
      </c>
      <c r="X21" s="218" t="str">
        <f t="shared" ref="X21:Z36" si="6">IFERROR(VLOOKUP($L21,$L$214:$S$240,X$18,FALSE),"")</f>
        <v/>
      </c>
      <c r="Y21" s="218" t="str">
        <f t="shared" si="6"/>
        <v/>
      </c>
      <c r="Z21" s="218" t="str">
        <f t="shared" si="6"/>
        <v/>
      </c>
    </row>
    <row r="22" spans="1:38" ht="11.25" customHeight="1" x14ac:dyDescent="0.15">
      <c r="A22" s="211" t="str">
        <f t="shared" si="1"/>
        <v/>
      </c>
      <c r="B22" s="1"/>
      <c r="C22" s="1"/>
      <c r="D22" s="1"/>
      <c r="E22" s="1"/>
      <c r="F22" s="4"/>
      <c r="G22" s="149" t="str">
        <f t="shared" si="2"/>
        <v/>
      </c>
      <c r="H22" s="2"/>
      <c r="I22" s="70"/>
      <c r="J22" s="70"/>
      <c r="K22" s="70"/>
      <c r="L22" s="70"/>
      <c r="M22" s="70"/>
      <c r="N22" s="70"/>
      <c r="O22" s="70"/>
      <c r="P22" s="3"/>
      <c r="Q22" s="136">
        <f t="shared" si="3"/>
        <v>0</v>
      </c>
      <c r="S22" s="135">
        <f t="shared" ref="S22:S85" si="7">IF(L22="",0,VLOOKUP(L22,$L$214:$O$240,V22,FALSE))</f>
        <v>0</v>
      </c>
      <c r="T22" s="135">
        <f t="shared" ref="T22:T85" si="8">IF(OR(L22="",I22=""),0,-300)</f>
        <v>0</v>
      </c>
      <c r="U22" s="135">
        <f t="shared" si="4"/>
        <v>0</v>
      </c>
      <c r="V22" s="218">
        <f t="shared" si="5"/>
        <v>2</v>
      </c>
      <c r="W22" s="218" t="str">
        <f t="shared" ref="W22:Z53" si="9">IFERROR(VLOOKUP($L22,$L$214:$S$240,W$18,FALSE),"")</f>
        <v/>
      </c>
      <c r="X22" s="218" t="str">
        <f t="shared" si="6"/>
        <v/>
      </c>
      <c r="Y22" s="218" t="str">
        <f t="shared" si="6"/>
        <v/>
      </c>
      <c r="Z22" s="218" t="str">
        <f t="shared" si="6"/>
        <v/>
      </c>
    </row>
    <row r="23" spans="1:38" ht="11.25" customHeight="1" x14ac:dyDescent="0.15">
      <c r="A23" s="211" t="str">
        <f t="shared" si="1"/>
        <v/>
      </c>
      <c r="B23" s="1"/>
      <c r="C23" s="1"/>
      <c r="D23" s="1"/>
      <c r="E23" s="1"/>
      <c r="F23" s="4"/>
      <c r="G23" s="149" t="str">
        <f t="shared" si="2"/>
        <v/>
      </c>
      <c r="H23" s="2"/>
      <c r="I23" s="70"/>
      <c r="J23" s="70"/>
      <c r="K23" s="70"/>
      <c r="L23" s="70"/>
      <c r="M23" s="70"/>
      <c r="N23" s="70"/>
      <c r="O23" s="70"/>
      <c r="P23" s="3"/>
      <c r="Q23" s="136">
        <f t="shared" si="3"/>
        <v>0</v>
      </c>
      <c r="S23" s="135">
        <f t="shared" si="7"/>
        <v>0</v>
      </c>
      <c r="T23" s="135">
        <f t="shared" si="8"/>
        <v>0</v>
      </c>
      <c r="U23" s="135">
        <f t="shared" si="4"/>
        <v>0</v>
      </c>
      <c r="V23" s="218">
        <f t="shared" si="5"/>
        <v>2</v>
      </c>
      <c r="W23" s="218" t="str">
        <f t="shared" si="9"/>
        <v/>
      </c>
      <c r="X23" s="218" t="str">
        <f t="shared" si="6"/>
        <v/>
      </c>
      <c r="Y23" s="218" t="str">
        <f t="shared" si="6"/>
        <v/>
      </c>
      <c r="Z23" s="218" t="str">
        <f t="shared" si="6"/>
        <v/>
      </c>
    </row>
    <row r="24" spans="1:38" ht="11.25" customHeight="1" x14ac:dyDescent="0.15">
      <c r="A24" s="211" t="str">
        <f t="shared" si="1"/>
        <v/>
      </c>
      <c r="B24" s="1"/>
      <c r="C24" s="1"/>
      <c r="D24" s="1"/>
      <c r="E24" s="1"/>
      <c r="F24" s="4"/>
      <c r="G24" s="149" t="str">
        <f t="shared" si="2"/>
        <v/>
      </c>
      <c r="H24" s="2"/>
      <c r="I24" s="70"/>
      <c r="J24" s="70"/>
      <c r="K24" s="70"/>
      <c r="L24" s="70"/>
      <c r="M24" s="70"/>
      <c r="N24" s="70"/>
      <c r="O24" s="70"/>
      <c r="P24" s="3"/>
      <c r="Q24" s="136">
        <f t="shared" si="3"/>
        <v>0</v>
      </c>
      <c r="S24" s="135">
        <f t="shared" si="7"/>
        <v>0</v>
      </c>
      <c r="T24" s="135">
        <f t="shared" si="8"/>
        <v>0</v>
      </c>
      <c r="U24" s="135">
        <f t="shared" si="4"/>
        <v>0</v>
      </c>
      <c r="V24" s="218">
        <f t="shared" si="5"/>
        <v>2</v>
      </c>
      <c r="W24" s="218" t="str">
        <f t="shared" si="9"/>
        <v/>
      </c>
      <c r="X24" s="218" t="str">
        <f t="shared" si="6"/>
        <v/>
      </c>
      <c r="Y24" s="218" t="str">
        <f t="shared" si="6"/>
        <v/>
      </c>
      <c r="Z24" s="218" t="str">
        <f t="shared" si="6"/>
        <v/>
      </c>
    </row>
    <row r="25" spans="1:38" ht="11.25" customHeight="1" x14ac:dyDescent="0.15">
      <c r="A25" s="211" t="str">
        <f t="shared" si="1"/>
        <v/>
      </c>
      <c r="B25" s="1"/>
      <c r="C25" s="1"/>
      <c r="D25" s="1"/>
      <c r="E25" s="1"/>
      <c r="F25" s="4"/>
      <c r="G25" s="149" t="str">
        <f t="shared" si="2"/>
        <v/>
      </c>
      <c r="H25" s="2"/>
      <c r="I25" s="70"/>
      <c r="J25" s="70"/>
      <c r="K25" s="70"/>
      <c r="L25" s="70"/>
      <c r="M25" s="70"/>
      <c r="N25" s="70"/>
      <c r="O25" s="70"/>
      <c r="P25" s="3"/>
      <c r="Q25" s="136">
        <f t="shared" si="3"/>
        <v>0</v>
      </c>
      <c r="S25" s="135">
        <f t="shared" si="7"/>
        <v>0</v>
      </c>
      <c r="T25" s="135">
        <f t="shared" si="8"/>
        <v>0</v>
      </c>
      <c r="U25" s="135">
        <f t="shared" si="4"/>
        <v>0</v>
      </c>
      <c r="V25" s="218">
        <f t="shared" si="5"/>
        <v>2</v>
      </c>
      <c r="W25" s="218" t="str">
        <f t="shared" si="9"/>
        <v/>
      </c>
      <c r="X25" s="218" t="str">
        <f t="shared" si="6"/>
        <v/>
      </c>
      <c r="Y25" s="218" t="str">
        <f t="shared" si="6"/>
        <v/>
      </c>
      <c r="Z25" s="218" t="str">
        <f t="shared" si="6"/>
        <v/>
      </c>
    </row>
    <row r="26" spans="1:38" ht="11.25" customHeight="1" x14ac:dyDescent="0.15">
      <c r="A26" s="211" t="str">
        <f t="shared" si="1"/>
        <v/>
      </c>
      <c r="B26" s="1"/>
      <c r="C26" s="1"/>
      <c r="D26" s="1"/>
      <c r="E26" s="1"/>
      <c r="F26" s="4"/>
      <c r="G26" s="149" t="str">
        <f t="shared" si="2"/>
        <v/>
      </c>
      <c r="H26" s="2"/>
      <c r="I26" s="70"/>
      <c r="J26" s="70"/>
      <c r="K26" s="70"/>
      <c r="L26" s="70"/>
      <c r="M26" s="70"/>
      <c r="N26" s="70"/>
      <c r="O26" s="70"/>
      <c r="P26" s="3"/>
      <c r="Q26" s="136">
        <f t="shared" si="3"/>
        <v>0</v>
      </c>
      <c r="S26" s="135">
        <f t="shared" si="7"/>
        <v>0</v>
      </c>
      <c r="T26" s="135">
        <f t="shared" si="8"/>
        <v>0</v>
      </c>
      <c r="U26" s="135">
        <f t="shared" si="4"/>
        <v>0</v>
      </c>
      <c r="V26" s="218">
        <f t="shared" si="5"/>
        <v>2</v>
      </c>
      <c r="W26" s="218" t="str">
        <f t="shared" si="9"/>
        <v/>
      </c>
      <c r="X26" s="218" t="str">
        <f t="shared" si="6"/>
        <v/>
      </c>
      <c r="Y26" s="218" t="str">
        <f t="shared" si="6"/>
        <v/>
      </c>
      <c r="Z26" s="218" t="str">
        <f t="shared" si="6"/>
        <v/>
      </c>
    </row>
    <row r="27" spans="1:38" ht="11.25" customHeight="1" x14ac:dyDescent="0.15">
      <c r="A27" s="211" t="str">
        <f t="shared" si="1"/>
        <v/>
      </c>
      <c r="B27" s="1"/>
      <c r="C27" s="1"/>
      <c r="D27" s="1"/>
      <c r="E27" s="1"/>
      <c r="F27" s="4"/>
      <c r="G27" s="149" t="str">
        <f t="shared" si="2"/>
        <v/>
      </c>
      <c r="H27" s="2"/>
      <c r="I27" s="70"/>
      <c r="J27" s="70"/>
      <c r="K27" s="70"/>
      <c r="L27" s="70"/>
      <c r="M27" s="70"/>
      <c r="N27" s="70"/>
      <c r="O27" s="70"/>
      <c r="P27" s="3"/>
      <c r="Q27" s="136">
        <f t="shared" si="3"/>
        <v>0</v>
      </c>
      <c r="S27" s="135">
        <f t="shared" si="7"/>
        <v>0</v>
      </c>
      <c r="T27" s="135">
        <f t="shared" si="8"/>
        <v>0</v>
      </c>
      <c r="U27" s="135">
        <f t="shared" si="4"/>
        <v>0</v>
      </c>
      <c r="V27" s="218">
        <f t="shared" si="5"/>
        <v>2</v>
      </c>
      <c r="W27" s="218" t="str">
        <f t="shared" si="9"/>
        <v/>
      </c>
      <c r="X27" s="218" t="str">
        <f t="shared" si="6"/>
        <v/>
      </c>
      <c r="Y27" s="218" t="str">
        <f t="shared" si="6"/>
        <v/>
      </c>
      <c r="Z27" s="218" t="str">
        <f t="shared" si="6"/>
        <v/>
      </c>
    </row>
    <row r="28" spans="1:38" ht="11.25" customHeight="1" x14ac:dyDescent="0.15">
      <c r="A28" s="211" t="str">
        <f t="shared" si="1"/>
        <v/>
      </c>
      <c r="B28" s="1"/>
      <c r="C28" s="1"/>
      <c r="D28" s="1"/>
      <c r="E28" s="1"/>
      <c r="F28" s="4"/>
      <c r="G28" s="149" t="str">
        <f t="shared" si="2"/>
        <v/>
      </c>
      <c r="H28" s="2"/>
      <c r="I28" s="70"/>
      <c r="J28" s="70"/>
      <c r="K28" s="70"/>
      <c r="L28" s="70"/>
      <c r="M28" s="70"/>
      <c r="N28" s="70"/>
      <c r="O28" s="70"/>
      <c r="P28" s="3"/>
      <c r="Q28" s="136">
        <f t="shared" si="3"/>
        <v>0</v>
      </c>
      <c r="S28" s="135">
        <f t="shared" si="7"/>
        <v>0</v>
      </c>
      <c r="T28" s="135">
        <f t="shared" si="8"/>
        <v>0</v>
      </c>
      <c r="U28" s="135">
        <f t="shared" si="4"/>
        <v>0</v>
      </c>
      <c r="V28" s="218">
        <f t="shared" si="5"/>
        <v>2</v>
      </c>
      <c r="W28" s="218" t="str">
        <f t="shared" si="9"/>
        <v/>
      </c>
      <c r="X28" s="218" t="str">
        <f t="shared" si="6"/>
        <v/>
      </c>
      <c r="Y28" s="218" t="str">
        <f t="shared" si="6"/>
        <v/>
      </c>
      <c r="Z28" s="218" t="str">
        <f t="shared" si="6"/>
        <v/>
      </c>
    </row>
    <row r="29" spans="1:38" ht="11.25" customHeight="1" x14ac:dyDescent="0.15">
      <c r="A29" s="211" t="str">
        <f t="shared" si="1"/>
        <v/>
      </c>
      <c r="B29" s="1"/>
      <c r="C29" s="1"/>
      <c r="D29" s="1"/>
      <c r="E29" s="1"/>
      <c r="F29" s="4"/>
      <c r="G29" s="149" t="str">
        <f t="shared" si="2"/>
        <v/>
      </c>
      <c r="H29" s="2"/>
      <c r="I29" s="70"/>
      <c r="J29" s="70"/>
      <c r="K29" s="70"/>
      <c r="L29" s="70"/>
      <c r="M29" s="70"/>
      <c r="N29" s="70"/>
      <c r="O29" s="70"/>
      <c r="P29" s="3"/>
      <c r="Q29" s="136">
        <f t="shared" si="3"/>
        <v>0</v>
      </c>
      <c r="S29" s="135">
        <f t="shared" si="7"/>
        <v>0</v>
      </c>
      <c r="T29" s="135">
        <f t="shared" si="8"/>
        <v>0</v>
      </c>
      <c r="U29" s="135">
        <f t="shared" si="4"/>
        <v>0</v>
      </c>
      <c r="V29" s="218">
        <f t="shared" si="5"/>
        <v>2</v>
      </c>
      <c r="W29" s="218" t="str">
        <f t="shared" si="9"/>
        <v/>
      </c>
      <c r="X29" s="218" t="str">
        <f t="shared" si="6"/>
        <v/>
      </c>
      <c r="Y29" s="218" t="str">
        <f t="shared" si="6"/>
        <v/>
      </c>
      <c r="Z29" s="218" t="str">
        <f t="shared" si="6"/>
        <v/>
      </c>
    </row>
    <row r="30" spans="1:38" ht="11.25" customHeight="1" x14ac:dyDescent="0.15">
      <c r="A30" s="211" t="str">
        <f t="shared" si="1"/>
        <v/>
      </c>
      <c r="B30" s="1"/>
      <c r="C30" s="1"/>
      <c r="D30" s="1"/>
      <c r="E30" s="1"/>
      <c r="F30" s="4"/>
      <c r="G30" s="149" t="str">
        <f t="shared" si="2"/>
        <v/>
      </c>
      <c r="H30" s="2"/>
      <c r="I30" s="70"/>
      <c r="J30" s="70"/>
      <c r="K30" s="70"/>
      <c r="L30" s="70"/>
      <c r="M30" s="70"/>
      <c r="N30" s="70"/>
      <c r="O30" s="70"/>
      <c r="P30" s="3"/>
      <c r="Q30" s="136">
        <f t="shared" si="3"/>
        <v>0</v>
      </c>
      <c r="S30" s="135">
        <f t="shared" si="7"/>
        <v>0</v>
      </c>
      <c r="T30" s="135">
        <f t="shared" si="8"/>
        <v>0</v>
      </c>
      <c r="U30" s="135">
        <f t="shared" si="4"/>
        <v>0</v>
      </c>
      <c r="V30" s="218">
        <f t="shared" si="5"/>
        <v>2</v>
      </c>
      <c r="W30" s="218" t="str">
        <f t="shared" si="9"/>
        <v/>
      </c>
      <c r="X30" s="218" t="str">
        <f t="shared" si="6"/>
        <v/>
      </c>
      <c r="Y30" s="218" t="str">
        <f t="shared" si="6"/>
        <v/>
      </c>
      <c r="Z30" s="218" t="str">
        <f t="shared" si="6"/>
        <v/>
      </c>
    </row>
    <row r="31" spans="1:38" ht="11.25" customHeight="1" x14ac:dyDescent="0.15">
      <c r="A31" s="211" t="str">
        <f t="shared" si="1"/>
        <v/>
      </c>
      <c r="B31" s="1"/>
      <c r="C31" s="1"/>
      <c r="D31" s="1"/>
      <c r="E31" s="1"/>
      <c r="F31" s="4"/>
      <c r="G31" s="149" t="str">
        <f t="shared" si="2"/>
        <v/>
      </c>
      <c r="H31" s="2"/>
      <c r="I31" s="70"/>
      <c r="J31" s="70"/>
      <c r="K31" s="70"/>
      <c r="L31" s="70"/>
      <c r="M31" s="70"/>
      <c r="N31" s="70"/>
      <c r="O31" s="70"/>
      <c r="P31" s="3"/>
      <c r="Q31" s="136">
        <f t="shared" si="3"/>
        <v>0</v>
      </c>
      <c r="S31" s="135">
        <f t="shared" si="7"/>
        <v>0</v>
      </c>
      <c r="T31" s="135">
        <f t="shared" si="8"/>
        <v>0</v>
      </c>
      <c r="U31" s="135">
        <f t="shared" si="4"/>
        <v>0</v>
      </c>
      <c r="V31" s="218">
        <f t="shared" si="5"/>
        <v>2</v>
      </c>
      <c r="W31" s="218" t="str">
        <f t="shared" si="9"/>
        <v/>
      </c>
      <c r="X31" s="218" t="str">
        <f t="shared" si="6"/>
        <v/>
      </c>
      <c r="Y31" s="218" t="str">
        <f t="shared" si="6"/>
        <v/>
      </c>
      <c r="Z31" s="218" t="str">
        <f t="shared" si="6"/>
        <v/>
      </c>
    </row>
    <row r="32" spans="1:38" ht="11.25" customHeight="1" x14ac:dyDescent="0.15">
      <c r="A32" s="211" t="str">
        <f t="shared" si="1"/>
        <v/>
      </c>
      <c r="B32" s="1"/>
      <c r="C32" s="1"/>
      <c r="D32" s="1"/>
      <c r="E32" s="1"/>
      <c r="F32" s="4"/>
      <c r="G32" s="149" t="str">
        <f t="shared" si="2"/>
        <v/>
      </c>
      <c r="H32" s="2"/>
      <c r="I32" s="70"/>
      <c r="J32" s="70"/>
      <c r="K32" s="70"/>
      <c r="L32" s="70"/>
      <c r="M32" s="70"/>
      <c r="N32" s="70"/>
      <c r="O32" s="70"/>
      <c r="P32" s="3"/>
      <c r="Q32" s="136">
        <f t="shared" si="3"/>
        <v>0</v>
      </c>
      <c r="S32" s="135">
        <f t="shared" si="7"/>
        <v>0</v>
      </c>
      <c r="T32" s="135">
        <f t="shared" si="8"/>
        <v>0</v>
      </c>
      <c r="U32" s="135">
        <f t="shared" si="4"/>
        <v>0</v>
      </c>
      <c r="V32" s="218">
        <f t="shared" si="5"/>
        <v>2</v>
      </c>
      <c r="W32" s="218" t="str">
        <f t="shared" si="9"/>
        <v/>
      </c>
      <c r="X32" s="218" t="str">
        <f t="shared" si="6"/>
        <v/>
      </c>
      <c r="Y32" s="218" t="str">
        <f t="shared" si="6"/>
        <v/>
      </c>
      <c r="Z32" s="218" t="str">
        <f t="shared" si="6"/>
        <v/>
      </c>
    </row>
    <row r="33" spans="1:26" ht="11.25" customHeight="1" x14ac:dyDescent="0.15">
      <c r="A33" s="211" t="str">
        <f t="shared" si="1"/>
        <v/>
      </c>
      <c r="B33" s="1"/>
      <c r="C33" s="1"/>
      <c r="D33" s="1"/>
      <c r="E33" s="1"/>
      <c r="F33" s="4"/>
      <c r="G33" s="149" t="str">
        <f t="shared" si="2"/>
        <v/>
      </c>
      <c r="H33" s="2"/>
      <c r="I33" s="70"/>
      <c r="J33" s="70"/>
      <c r="K33" s="70"/>
      <c r="L33" s="70"/>
      <c r="M33" s="70"/>
      <c r="N33" s="70"/>
      <c r="O33" s="70"/>
      <c r="P33" s="3"/>
      <c r="Q33" s="136">
        <f t="shared" si="3"/>
        <v>0</v>
      </c>
      <c r="S33" s="135">
        <f t="shared" si="7"/>
        <v>0</v>
      </c>
      <c r="T33" s="135">
        <f t="shared" si="8"/>
        <v>0</v>
      </c>
      <c r="U33" s="135">
        <f t="shared" si="4"/>
        <v>0</v>
      </c>
      <c r="V33" s="218">
        <f t="shared" si="5"/>
        <v>2</v>
      </c>
      <c r="W33" s="218" t="str">
        <f t="shared" si="9"/>
        <v/>
      </c>
      <c r="X33" s="218" t="str">
        <f t="shared" si="6"/>
        <v/>
      </c>
      <c r="Y33" s="218" t="str">
        <f t="shared" si="6"/>
        <v/>
      </c>
      <c r="Z33" s="218" t="str">
        <f t="shared" si="6"/>
        <v/>
      </c>
    </row>
    <row r="34" spans="1:26" ht="13.5" x14ac:dyDescent="0.15">
      <c r="A34" s="211" t="str">
        <f t="shared" si="1"/>
        <v/>
      </c>
      <c r="B34" s="1"/>
      <c r="C34" s="1"/>
      <c r="D34" s="1"/>
      <c r="E34" s="1"/>
      <c r="F34" s="4"/>
      <c r="G34" s="149" t="str">
        <f t="shared" si="2"/>
        <v/>
      </c>
      <c r="H34" s="2"/>
      <c r="I34" s="70"/>
      <c r="J34" s="70"/>
      <c r="K34" s="70"/>
      <c r="L34" s="70"/>
      <c r="M34" s="70"/>
      <c r="N34" s="70"/>
      <c r="O34" s="70"/>
      <c r="P34" s="3"/>
      <c r="Q34" s="136">
        <f t="shared" si="3"/>
        <v>0</v>
      </c>
      <c r="S34" s="135">
        <f t="shared" si="7"/>
        <v>0</v>
      </c>
      <c r="T34" s="135">
        <f t="shared" si="8"/>
        <v>0</v>
      </c>
      <c r="U34" s="135">
        <f t="shared" si="4"/>
        <v>0</v>
      </c>
      <c r="V34" s="218">
        <f t="shared" si="5"/>
        <v>2</v>
      </c>
      <c r="W34" s="218" t="str">
        <f t="shared" si="9"/>
        <v/>
      </c>
      <c r="X34" s="218" t="str">
        <f t="shared" si="6"/>
        <v/>
      </c>
      <c r="Y34" s="218" t="str">
        <f t="shared" si="6"/>
        <v/>
      </c>
      <c r="Z34" s="218" t="str">
        <f t="shared" si="6"/>
        <v/>
      </c>
    </row>
    <row r="35" spans="1:26" ht="13.5" x14ac:dyDescent="0.15">
      <c r="A35" s="211" t="str">
        <f t="shared" si="1"/>
        <v/>
      </c>
      <c r="B35" s="1"/>
      <c r="C35" s="1"/>
      <c r="D35" s="1"/>
      <c r="E35" s="1"/>
      <c r="F35" s="4"/>
      <c r="G35" s="149" t="str">
        <f t="shared" si="2"/>
        <v/>
      </c>
      <c r="H35" s="2"/>
      <c r="I35" s="70"/>
      <c r="J35" s="70"/>
      <c r="K35" s="70"/>
      <c r="L35" s="70"/>
      <c r="M35" s="70"/>
      <c r="N35" s="70"/>
      <c r="O35" s="70"/>
      <c r="P35" s="3"/>
      <c r="Q35" s="136">
        <f t="shared" si="3"/>
        <v>0</v>
      </c>
      <c r="S35" s="135">
        <f t="shared" si="7"/>
        <v>0</v>
      </c>
      <c r="T35" s="135">
        <f t="shared" si="8"/>
        <v>0</v>
      </c>
      <c r="U35" s="135">
        <f t="shared" si="4"/>
        <v>0</v>
      </c>
      <c r="V35" s="218">
        <f t="shared" si="5"/>
        <v>2</v>
      </c>
      <c r="W35" s="218" t="str">
        <f t="shared" si="9"/>
        <v/>
      </c>
      <c r="X35" s="218" t="str">
        <f t="shared" si="6"/>
        <v/>
      </c>
      <c r="Y35" s="218" t="str">
        <f t="shared" si="6"/>
        <v/>
      </c>
      <c r="Z35" s="218" t="str">
        <f t="shared" si="6"/>
        <v/>
      </c>
    </row>
    <row r="36" spans="1:26" ht="13.5" x14ac:dyDescent="0.15">
      <c r="A36" s="211" t="str">
        <f t="shared" si="1"/>
        <v/>
      </c>
      <c r="B36" s="1"/>
      <c r="C36" s="1"/>
      <c r="D36" s="1"/>
      <c r="E36" s="1"/>
      <c r="F36" s="4"/>
      <c r="G36" s="149" t="str">
        <f t="shared" si="2"/>
        <v/>
      </c>
      <c r="H36" s="2"/>
      <c r="I36" s="70"/>
      <c r="J36" s="70"/>
      <c r="K36" s="70"/>
      <c r="L36" s="70"/>
      <c r="M36" s="70"/>
      <c r="N36" s="70"/>
      <c r="O36" s="70"/>
      <c r="P36" s="3"/>
      <c r="Q36" s="136">
        <f t="shared" si="3"/>
        <v>0</v>
      </c>
      <c r="S36" s="135">
        <f t="shared" si="7"/>
        <v>0</v>
      </c>
      <c r="T36" s="135">
        <f t="shared" si="8"/>
        <v>0</v>
      </c>
      <c r="U36" s="135">
        <f t="shared" si="4"/>
        <v>0</v>
      </c>
      <c r="V36" s="218">
        <f t="shared" si="5"/>
        <v>2</v>
      </c>
      <c r="W36" s="218" t="str">
        <f t="shared" si="9"/>
        <v/>
      </c>
      <c r="X36" s="218" t="str">
        <f t="shared" si="6"/>
        <v/>
      </c>
      <c r="Y36" s="218" t="str">
        <f t="shared" si="6"/>
        <v/>
      </c>
      <c r="Z36" s="218" t="str">
        <f t="shared" si="6"/>
        <v/>
      </c>
    </row>
    <row r="37" spans="1:26" ht="13.5" x14ac:dyDescent="0.15">
      <c r="A37" s="211" t="str">
        <f t="shared" si="1"/>
        <v/>
      </c>
      <c r="B37" s="1"/>
      <c r="C37" s="1"/>
      <c r="D37" s="1"/>
      <c r="E37" s="1"/>
      <c r="F37" s="4"/>
      <c r="G37" s="149" t="str">
        <f t="shared" si="2"/>
        <v/>
      </c>
      <c r="H37" s="2"/>
      <c r="I37" s="70"/>
      <c r="J37" s="70"/>
      <c r="K37" s="70"/>
      <c r="L37" s="70"/>
      <c r="M37" s="70"/>
      <c r="N37" s="70"/>
      <c r="O37" s="70"/>
      <c r="P37" s="3"/>
      <c r="Q37" s="136">
        <f t="shared" si="3"/>
        <v>0</v>
      </c>
      <c r="S37" s="135">
        <f t="shared" si="7"/>
        <v>0</v>
      </c>
      <c r="T37" s="135">
        <f t="shared" si="8"/>
        <v>0</v>
      </c>
      <c r="U37" s="135">
        <f t="shared" si="4"/>
        <v>0</v>
      </c>
      <c r="V37" s="218">
        <f t="shared" si="5"/>
        <v>2</v>
      </c>
      <c r="W37" s="218" t="str">
        <f t="shared" si="9"/>
        <v/>
      </c>
      <c r="X37" s="218" t="str">
        <f t="shared" si="9"/>
        <v/>
      </c>
      <c r="Y37" s="218" t="str">
        <f t="shared" si="9"/>
        <v/>
      </c>
      <c r="Z37" s="218" t="str">
        <f t="shared" si="9"/>
        <v/>
      </c>
    </row>
    <row r="38" spans="1:26" ht="13.5" x14ac:dyDescent="0.15">
      <c r="A38" s="211" t="str">
        <f t="shared" si="1"/>
        <v/>
      </c>
      <c r="B38" s="1"/>
      <c r="C38" s="1"/>
      <c r="D38" s="1"/>
      <c r="E38" s="1"/>
      <c r="F38" s="4"/>
      <c r="G38" s="149" t="str">
        <f t="shared" si="2"/>
        <v/>
      </c>
      <c r="H38" s="2"/>
      <c r="I38" s="70"/>
      <c r="J38" s="70"/>
      <c r="K38" s="70"/>
      <c r="L38" s="70"/>
      <c r="M38" s="70"/>
      <c r="N38" s="70"/>
      <c r="O38" s="70"/>
      <c r="P38" s="3"/>
      <c r="Q38" s="136">
        <f t="shared" si="3"/>
        <v>0</v>
      </c>
      <c r="S38" s="135">
        <f t="shared" si="7"/>
        <v>0</v>
      </c>
      <c r="T38" s="135">
        <f t="shared" si="8"/>
        <v>0</v>
      </c>
      <c r="U38" s="135">
        <f t="shared" si="4"/>
        <v>0</v>
      </c>
      <c r="V38" s="218">
        <f t="shared" si="5"/>
        <v>2</v>
      </c>
      <c r="W38" s="218" t="str">
        <f t="shared" si="9"/>
        <v/>
      </c>
      <c r="X38" s="218" t="str">
        <f t="shared" si="9"/>
        <v/>
      </c>
      <c r="Y38" s="218" t="str">
        <f t="shared" si="9"/>
        <v/>
      </c>
      <c r="Z38" s="218" t="str">
        <f t="shared" si="9"/>
        <v/>
      </c>
    </row>
    <row r="39" spans="1:26" ht="13.5" x14ac:dyDescent="0.15">
      <c r="A39" s="211" t="str">
        <f t="shared" si="1"/>
        <v/>
      </c>
      <c r="B39" s="1"/>
      <c r="C39" s="1"/>
      <c r="D39" s="1"/>
      <c r="E39" s="1"/>
      <c r="F39" s="4"/>
      <c r="G39" s="149" t="str">
        <f t="shared" si="2"/>
        <v/>
      </c>
      <c r="H39" s="2"/>
      <c r="I39" s="70"/>
      <c r="J39" s="70"/>
      <c r="K39" s="70"/>
      <c r="L39" s="70"/>
      <c r="M39" s="70"/>
      <c r="N39" s="70"/>
      <c r="O39" s="70"/>
      <c r="P39" s="3"/>
      <c r="Q39" s="136">
        <f t="shared" si="3"/>
        <v>0</v>
      </c>
      <c r="S39" s="135">
        <f t="shared" si="7"/>
        <v>0</v>
      </c>
      <c r="T39" s="135">
        <f t="shared" si="8"/>
        <v>0</v>
      </c>
      <c r="U39" s="135">
        <f t="shared" si="4"/>
        <v>0</v>
      </c>
      <c r="V39" s="218">
        <f t="shared" si="5"/>
        <v>2</v>
      </c>
      <c r="W39" s="218" t="str">
        <f t="shared" si="9"/>
        <v/>
      </c>
      <c r="X39" s="218" t="str">
        <f t="shared" si="9"/>
        <v/>
      </c>
      <c r="Y39" s="218" t="str">
        <f t="shared" si="9"/>
        <v/>
      </c>
      <c r="Z39" s="218" t="str">
        <f t="shared" si="9"/>
        <v/>
      </c>
    </row>
    <row r="40" spans="1:26" ht="13.5" x14ac:dyDescent="0.15">
      <c r="A40" s="211" t="str">
        <f t="shared" si="1"/>
        <v/>
      </c>
      <c r="B40" s="1"/>
      <c r="C40" s="1"/>
      <c r="D40" s="1"/>
      <c r="E40" s="1"/>
      <c r="F40" s="4"/>
      <c r="G40" s="149" t="str">
        <f t="shared" si="2"/>
        <v/>
      </c>
      <c r="H40" s="2"/>
      <c r="I40" s="70"/>
      <c r="J40" s="70"/>
      <c r="K40" s="70"/>
      <c r="L40" s="70"/>
      <c r="M40" s="70"/>
      <c r="N40" s="70"/>
      <c r="O40" s="70"/>
      <c r="P40" s="3"/>
      <c r="Q40" s="136">
        <f t="shared" si="3"/>
        <v>0</v>
      </c>
      <c r="S40" s="135">
        <f t="shared" si="7"/>
        <v>0</v>
      </c>
      <c r="T40" s="135">
        <f t="shared" si="8"/>
        <v>0</v>
      </c>
      <c r="U40" s="135">
        <f t="shared" si="4"/>
        <v>0</v>
      </c>
      <c r="V40" s="218">
        <f t="shared" si="5"/>
        <v>2</v>
      </c>
      <c r="W40" s="218" t="str">
        <f t="shared" si="9"/>
        <v/>
      </c>
      <c r="X40" s="218" t="str">
        <f t="shared" si="9"/>
        <v/>
      </c>
      <c r="Y40" s="218" t="str">
        <f t="shared" si="9"/>
        <v/>
      </c>
      <c r="Z40" s="218" t="str">
        <f t="shared" si="9"/>
        <v/>
      </c>
    </row>
    <row r="41" spans="1:26" ht="13.5" x14ac:dyDescent="0.15">
      <c r="A41" s="211" t="str">
        <f t="shared" si="1"/>
        <v/>
      </c>
      <c r="B41" s="1"/>
      <c r="C41" s="1"/>
      <c r="D41" s="1"/>
      <c r="E41" s="1"/>
      <c r="F41" s="4"/>
      <c r="G41" s="149" t="str">
        <f t="shared" si="2"/>
        <v/>
      </c>
      <c r="H41" s="2"/>
      <c r="I41" s="70"/>
      <c r="J41" s="70"/>
      <c r="K41" s="70"/>
      <c r="L41" s="70"/>
      <c r="M41" s="70"/>
      <c r="N41" s="70"/>
      <c r="O41" s="70"/>
      <c r="P41" s="3"/>
      <c r="Q41" s="136">
        <f t="shared" si="3"/>
        <v>0</v>
      </c>
      <c r="S41" s="135">
        <f t="shared" si="7"/>
        <v>0</v>
      </c>
      <c r="T41" s="135">
        <f t="shared" si="8"/>
        <v>0</v>
      </c>
      <c r="U41" s="135">
        <f t="shared" si="4"/>
        <v>0</v>
      </c>
      <c r="V41" s="218">
        <f t="shared" si="5"/>
        <v>2</v>
      </c>
      <c r="W41" s="218" t="str">
        <f t="shared" si="9"/>
        <v/>
      </c>
      <c r="X41" s="218" t="str">
        <f t="shared" si="9"/>
        <v/>
      </c>
      <c r="Y41" s="218" t="str">
        <f t="shared" si="9"/>
        <v/>
      </c>
      <c r="Z41" s="218" t="str">
        <f t="shared" si="9"/>
        <v/>
      </c>
    </row>
    <row r="42" spans="1:26" ht="13.5" x14ac:dyDescent="0.15">
      <c r="A42" s="211" t="str">
        <f t="shared" si="1"/>
        <v/>
      </c>
      <c r="B42" s="1"/>
      <c r="C42" s="1"/>
      <c r="D42" s="1"/>
      <c r="E42" s="1"/>
      <c r="F42" s="4"/>
      <c r="G42" s="149" t="str">
        <f t="shared" si="2"/>
        <v/>
      </c>
      <c r="H42" s="2"/>
      <c r="I42" s="70"/>
      <c r="J42" s="70"/>
      <c r="K42" s="70"/>
      <c r="L42" s="70"/>
      <c r="M42" s="70"/>
      <c r="N42" s="70"/>
      <c r="O42" s="70"/>
      <c r="P42" s="3"/>
      <c r="Q42" s="136">
        <f t="shared" si="3"/>
        <v>0</v>
      </c>
      <c r="S42" s="135">
        <f t="shared" si="7"/>
        <v>0</v>
      </c>
      <c r="T42" s="135">
        <f t="shared" si="8"/>
        <v>0</v>
      </c>
      <c r="U42" s="135">
        <f t="shared" si="4"/>
        <v>0</v>
      </c>
      <c r="V42" s="218">
        <f t="shared" si="5"/>
        <v>2</v>
      </c>
      <c r="W42" s="218" t="str">
        <f t="shared" si="9"/>
        <v/>
      </c>
      <c r="X42" s="218" t="str">
        <f t="shared" si="9"/>
        <v/>
      </c>
      <c r="Y42" s="218" t="str">
        <f t="shared" si="9"/>
        <v/>
      </c>
      <c r="Z42" s="218" t="str">
        <f t="shared" si="9"/>
        <v/>
      </c>
    </row>
    <row r="43" spans="1:26" ht="13.5" x14ac:dyDescent="0.15">
      <c r="A43" s="211" t="str">
        <f t="shared" si="1"/>
        <v/>
      </c>
      <c r="B43" s="1"/>
      <c r="C43" s="1"/>
      <c r="D43" s="1"/>
      <c r="E43" s="1"/>
      <c r="F43" s="4"/>
      <c r="G43" s="149" t="str">
        <f t="shared" si="2"/>
        <v/>
      </c>
      <c r="H43" s="2"/>
      <c r="I43" s="70"/>
      <c r="J43" s="70"/>
      <c r="K43" s="70"/>
      <c r="L43" s="70"/>
      <c r="M43" s="70"/>
      <c r="N43" s="70"/>
      <c r="O43" s="70"/>
      <c r="P43" s="3"/>
      <c r="Q43" s="136">
        <f t="shared" si="3"/>
        <v>0</v>
      </c>
      <c r="S43" s="135">
        <f t="shared" si="7"/>
        <v>0</v>
      </c>
      <c r="T43" s="135">
        <f t="shared" si="8"/>
        <v>0</v>
      </c>
      <c r="U43" s="135">
        <f t="shared" si="4"/>
        <v>0</v>
      </c>
      <c r="V43" s="218">
        <f t="shared" si="5"/>
        <v>2</v>
      </c>
      <c r="W43" s="218" t="str">
        <f t="shared" si="9"/>
        <v/>
      </c>
      <c r="X43" s="218" t="str">
        <f t="shared" si="9"/>
        <v/>
      </c>
      <c r="Y43" s="218" t="str">
        <f t="shared" si="9"/>
        <v/>
      </c>
      <c r="Z43" s="218" t="str">
        <f t="shared" si="9"/>
        <v/>
      </c>
    </row>
    <row r="44" spans="1:26" ht="13.5" x14ac:dyDescent="0.15">
      <c r="A44" s="211" t="str">
        <f t="shared" si="1"/>
        <v/>
      </c>
      <c r="B44" s="1"/>
      <c r="C44" s="1"/>
      <c r="D44" s="1"/>
      <c r="E44" s="1"/>
      <c r="F44" s="4"/>
      <c r="G44" s="149" t="str">
        <f t="shared" si="2"/>
        <v/>
      </c>
      <c r="H44" s="2"/>
      <c r="I44" s="70"/>
      <c r="J44" s="70"/>
      <c r="K44" s="70"/>
      <c r="L44" s="70"/>
      <c r="M44" s="70"/>
      <c r="N44" s="70"/>
      <c r="O44" s="70"/>
      <c r="P44" s="3"/>
      <c r="Q44" s="136">
        <f t="shared" si="3"/>
        <v>0</v>
      </c>
      <c r="S44" s="135">
        <f t="shared" si="7"/>
        <v>0</v>
      </c>
      <c r="T44" s="135">
        <f t="shared" si="8"/>
        <v>0</v>
      </c>
      <c r="U44" s="135">
        <f t="shared" si="4"/>
        <v>0</v>
      </c>
      <c r="V44" s="218">
        <f t="shared" si="5"/>
        <v>2</v>
      </c>
      <c r="W44" s="218" t="str">
        <f t="shared" si="9"/>
        <v/>
      </c>
      <c r="X44" s="218" t="str">
        <f t="shared" si="9"/>
        <v/>
      </c>
      <c r="Y44" s="218" t="str">
        <f t="shared" si="9"/>
        <v/>
      </c>
      <c r="Z44" s="218" t="str">
        <f t="shared" si="9"/>
        <v/>
      </c>
    </row>
    <row r="45" spans="1:26" ht="13.5" x14ac:dyDescent="0.15">
      <c r="A45" s="211" t="str">
        <f t="shared" si="1"/>
        <v/>
      </c>
      <c r="B45" s="1"/>
      <c r="C45" s="1"/>
      <c r="D45" s="1"/>
      <c r="E45" s="1"/>
      <c r="F45" s="4"/>
      <c r="G45" s="149" t="str">
        <f t="shared" si="2"/>
        <v/>
      </c>
      <c r="H45" s="2"/>
      <c r="I45" s="70"/>
      <c r="J45" s="70"/>
      <c r="K45" s="70"/>
      <c r="L45" s="70"/>
      <c r="M45" s="70"/>
      <c r="N45" s="70"/>
      <c r="O45" s="70"/>
      <c r="P45" s="3"/>
      <c r="Q45" s="136">
        <f t="shared" si="3"/>
        <v>0</v>
      </c>
      <c r="S45" s="135">
        <f t="shared" si="7"/>
        <v>0</v>
      </c>
      <c r="T45" s="135">
        <f t="shared" si="8"/>
        <v>0</v>
      </c>
      <c r="U45" s="135">
        <f t="shared" si="4"/>
        <v>0</v>
      </c>
      <c r="V45" s="218">
        <f t="shared" si="5"/>
        <v>2</v>
      </c>
      <c r="W45" s="218" t="str">
        <f t="shared" si="9"/>
        <v/>
      </c>
      <c r="X45" s="218" t="str">
        <f t="shared" si="9"/>
        <v/>
      </c>
      <c r="Y45" s="218" t="str">
        <f t="shared" si="9"/>
        <v/>
      </c>
      <c r="Z45" s="218" t="str">
        <f t="shared" si="9"/>
        <v/>
      </c>
    </row>
    <row r="46" spans="1:26" ht="13.5" x14ac:dyDescent="0.15">
      <c r="A46" s="211" t="str">
        <f t="shared" si="1"/>
        <v/>
      </c>
      <c r="B46" s="1"/>
      <c r="C46" s="1"/>
      <c r="D46" s="1"/>
      <c r="E46" s="1"/>
      <c r="F46" s="4"/>
      <c r="G46" s="149" t="str">
        <f t="shared" si="2"/>
        <v/>
      </c>
      <c r="H46" s="2"/>
      <c r="I46" s="70"/>
      <c r="J46" s="70"/>
      <c r="K46" s="70"/>
      <c r="L46" s="70"/>
      <c r="M46" s="70"/>
      <c r="N46" s="70"/>
      <c r="O46" s="70"/>
      <c r="P46" s="3"/>
      <c r="Q46" s="136">
        <f t="shared" si="3"/>
        <v>0</v>
      </c>
      <c r="S46" s="135">
        <f t="shared" si="7"/>
        <v>0</v>
      </c>
      <c r="T46" s="135">
        <f t="shared" si="8"/>
        <v>0</v>
      </c>
      <c r="U46" s="135">
        <f t="shared" si="4"/>
        <v>0</v>
      </c>
      <c r="V46" s="218">
        <f t="shared" si="5"/>
        <v>2</v>
      </c>
      <c r="W46" s="218" t="str">
        <f t="shared" si="9"/>
        <v/>
      </c>
      <c r="X46" s="218" t="str">
        <f t="shared" si="9"/>
        <v/>
      </c>
      <c r="Y46" s="218" t="str">
        <f t="shared" si="9"/>
        <v/>
      </c>
      <c r="Z46" s="218" t="str">
        <f t="shared" si="9"/>
        <v/>
      </c>
    </row>
    <row r="47" spans="1:26" ht="13.5" x14ac:dyDescent="0.15">
      <c r="A47" s="211" t="str">
        <f t="shared" si="1"/>
        <v/>
      </c>
      <c r="B47" s="1"/>
      <c r="C47" s="1"/>
      <c r="D47" s="1"/>
      <c r="E47" s="1"/>
      <c r="F47" s="4"/>
      <c r="G47" s="149" t="str">
        <f t="shared" si="2"/>
        <v/>
      </c>
      <c r="H47" s="2"/>
      <c r="I47" s="70"/>
      <c r="J47" s="70"/>
      <c r="K47" s="70"/>
      <c r="L47" s="70"/>
      <c r="M47" s="70"/>
      <c r="N47" s="70"/>
      <c r="O47" s="70"/>
      <c r="P47" s="3"/>
      <c r="Q47" s="136">
        <f t="shared" si="3"/>
        <v>0</v>
      </c>
      <c r="S47" s="135">
        <f t="shared" si="7"/>
        <v>0</v>
      </c>
      <c r="T47" s="135">
        <f t="shared" si="8"/>
        <v>0</v>
      </c>
      <c r="U47" s="135">
        <f t="shared" si="4"/>
        <v>0</v>
      </c>
      <c r="V47" s="218">
        <f t="shared" si="5"/>
        <v>2</v>
      </c>
      <c r="W47" s="218" t="str">
        <f t="shared" si="9"/>
        <v/>
      </c>
      <c r="X47" s="218" t="str">
        <f t="shared" si="9"/>
        <v/>
      </c>
      <c r="Y47" s="218" t="str">
        <f t="shared" si="9"/>
        <v/>
      </c>
      <c r="Z47" s="218" t="str">
        <f t="shared" si="9"/>
        <v/>
      </c>
    </row>
    <row r="48" spans="1:26" ht="13.5" x14ac:dyDescent="0.15">
      <c r="A48" s="211" t="str">
        <f t="shared" si="1"/>
        <v/>
      </c>
      <c r="B48" s="1"/>
      <c r="C48" s="1"/>
      <c r="D48" s="1"/>
      <c r="E48" s="1"/>
      <c r="F48" s="4"/>
      <c r="G48" s="149" t="str">
        <f t="shared" si="2"/>
        <v/>
      </c>
      <c r="H48" s="2"/>
      <c r="I48" s="70"/>
      <c r="J48" s="70"/>
      <c r="K48" s="70"/>
      <c r="L48" s="70"/>
      <c r="M48" s="70"/>
      <c r="N48" s="70"/>
      <c r="O48" s="70"/>
      <c r="P48" s="3"/>
      <c r="Q48" s="136">
        <f t="shared" si="3"/>
        <v>0</v>
      </c>
      <c r="S48" s="135">
        <f t="shared" si="7"/>
        <v>0</v>
      </c>
      <c r="T48" s="135">
        <f t="shared" si="8"/>
        <v>0</v>
      </c>
      <c r="U48" s="135">
        <f t="shared" si="4"/>
        <v>0</v>
      </c>
      <c r="V48" s="218">
        <f t="shared" si="5"/>
        <v>2</v>
      </c>
      <c r="W48" s="218" t="str">
        <f t="shared" si="9"/>
        <v/>
      </c>
      <c r="X48" s="218" t="str">
        <f t="shared" si="9"/>
        <v/>
      </c>
      <c r="Y48" s="218" t="str">
        <f t="shared" si="9"/>
        <v/>
      </c>
      <c r="Z48" s="218" t="str">
        <f t="shared" si="9"/>
        <v/>
      </c>
    </row>
    <row r="49" spans="1:26" ht="13.5" x14ac:dyDescent="0.15">
      <c r="A49" s="211" t="str">
        <f t="shared" si="1"/>
        <v/>
      </c>
      <c r="B49" s="1"/>
      <c r="C49" s="1"/>
      <c r="D49" s="1"/>
      <c r="E49" s="1"/>
      <c r="F49" s="4"/>
      <c r="G49" s="149" t="str">
        <f t="shared" si="2"/>
        <v/>
      </c>
      <c r="H49" s="2"/>
      <c r="I49" s="70"/>
      <c r="J49" s="70"/>
      <c r="K49" s="70"/>
      <c r="L49" s="70"/>
      <c r="M49" s="70"/>
      <c r="N49" s="70"/>
      <c r="O49" s="70"/>
      <c r="P49" s="3"/>
      <c r="Q49" s="136">
        <f t="shared" si="3"/>
        <v>0</v>
      </c>
      <c r="S49" s="135">
        <f t="shared" si="7"/>
        <v>0</v>
      </c>
      <c r="T49" s="135">
        <f t="shared" si="8"/>
        <v>0</v>
      </c>
      <c r="U49" s="135">
        <f t="shared" si="4"/>
        <v>0</v>
      </c>
      <c r="V49" s="218">
        <f t="shared" si="5"/>
        <v>2</v>
      </c>
      <c r="W49" s="218" t="str">
        <f t="shared" si="9"/>
        <v/>
      </c>
      <c r="X49" s="218" t="str">
        <f t="shared" si="9"/>
        <v/>
      </c>
      <c r="Y49" s="218" t="str">
        <f t="shared" si="9"/>
        <v/>
      </c>
      <c r="Z49" s="218" t="str">
        <f t="shared" si="9"/>
        <v/>
      </c>
    </row>
    <row r="50" spans="1:26" ht="13.5" x14ac:dyDescent="0.15">
      <c r="A50" s="211" t="str">
        <f t="shared" si="1"/>
        <v/>
      </c>
      <c r="B50" s="1"/>
      <c r="C50" s="1"/>
      <c r="D50" s="1"/>
      <c r="E50" s="1"/>
      <c r="F50" s="4"/>
      <c r="G50" s="149" t="str">
        <f t="shared" si="2"/>
        <v/>
      </c>
      <c r="H50" s="2"/>
      <c r="I50" s="70"/>
      <c r="J50" s="70"/>
      <c r="K50" s="70"/>
      <c r="L50" s="70"/>
      <c r="M50" s="70"/>
      <c r="N50" s="70"/>
      <c r="O50" s="70"/>
      <c r="P50" s="3"/>
      <c r="Q50" s="136">
        <f t="shared" si="3"/>
        <v>0</v>
      </c>
      <c r="S50" s="135">
        <f t="shared" si="7"/>
        <v>0</v>
      </c>
      <c r="T50" s="135">
        <f t="shared" si="8"/>
        <v>0</v>
      </c>
      <c r="U50" s="135">
        <f t="shared" si="4"/>
        <v>0</v>
      </c>
      <c r="V50" s="218">
        <f t="shared" si="5"/>
        <v>2</v>
      </c>
      <c r="W50" s="218" t="str">
        <f t="shared" si="9"/>
        <v/>
      </c>
      <c r="X50" s="218" t="str">
        <f t="shared" si="9"/>
        <v/>
      </c>
      <c r="Y50" s="218" t="str">
        <f t="shared" si="9"/>
        <v/>
      </c>
      <c r="Z50" s="218" t="str">
        <f t="shared" si="9"/>
        <v/>
      </c>
    </row>
    <row r="51" spans="1:26" ht="13.5" x14ac:dyDescent="0.15">
      <c r="A51" s="211" t="str">
        <f t="shared" si="1"/>
        <v/>
      </c>
      <c r="B51" s="1"/>
      <c r="C51" s="1"/>
      <c r="D51" s="1"/>
      <c r="E51" s="1"/>
      <c r="F51" s="4"/>
      <c r="G51" s="149" t="str">
        <f t="shared" si="2"/>
        <v/>
      </c>
      <c r="H51" s="2"/>
      <c r="I51" s="70"/>
      <c r="J51" s="70"/>
      <c r="K51" s="70"/>
      <c r="L51" s="70"/>
      <c r="M51" s="70"/>
      <c r="N51" s="70"/>
      <c r="O51" s="70"/>
      <c r="P51" s="3"/>
      <c r="Q51" s="136">
        <f t="shared" si="3"/>
        <v>0</v>
      </c>
      <c r="S51" s="135">
        <f t="shared" si="7"/>
        <v>0</v>
      </c>
      <c r="T51" s="135">
        <f t="shared" si="8"/>
        <v>0</v>
      </c>
      <c r="U51" s="135">
        <f t="shared" si="4"/>
        <v>0</v>
      </c>
      <c r="V51" s="218">
        <f t="shared" si="5"/>
        <v>2</v>
      </c>
      <c r="W51" s="218" t="str">
        <f t="shared" si="9"/>
        <v/>
      </c>
      <c r="X51" s="218" t="str">
        <f t="shared" si="9"/>
        <v/>
      </c>
      <c r="Y51" s="218" t="str">
        <f t="shared" si="9"/>
        <v/>
      </c>
      <c r="Z51" s="218" t="str">
        <f t="shared" si="9"/>
        <v/>
      </c>
    </row>
    <row r="52" spans="1:26" ht="13.5" x14ac:dyDescent="0.15">
      <c r="A52" s="211" t="str">
        <f t="shared" si="1"/>
        <v/>
      </c>
      <c r="B52" s="1"/>
      <c r="C52" s="1"/>
      <c r="D52" s="1"/>
      <c r="E52" s="1"/>
      <c r="F52" s="4"/>
      <c r="G52" s="149" t="str">
        <f t="shared" si="2"/>
        <v/>
      </c>
      <c r="H52" s="2"/>
      <c r="I52" s="70"/>
      <c r="J52" s="70"/>
      <c r="K52" s="70"/>
      <c r="L52" s="70"/>
      <c r="M52" s="70"/>
      <c r="N52" s="70"/>
      <c r="O52" s="70"/>
      <c r="P52" s="3"/>
      <c r="Q52" s="136">
        <f t="shared" si="3"/>
        <v>0</v>
      </c>
      <c r="S52" s="135">
        <f t="shared" si="7"/>
        <v>0</v>
      </c>
      <c r="T52" s="135">
        <f t="shared" si="8"/>
        <v>0</v>
      </c>
      <c r="U52" s="135">
        <f t="shared" si="4"/>
        <v>0</v>
      </c>
      <c r="V52" s="218">
        <f t="shared" si="5"/>
        <v>2</v>
      </c>
      <c r="W52" s="218" t="str">
        <f t="shared" si="9"/>
        <v/>
      </c>
      <c r="X52" s="218" t="str">
        <f t="shared" si="9"/>
        <v/>
      </c>
      <c r="Y52" s="218" t="str">
        <f t="shared" si="9"/>
        <v/>
      </c>
      <c r="Z52" s="218" t="str">
        <f t="shared" si="9"/>
        <v/>
      </c>
    </row>
    <row r="53" spans="1:26" ht="13.5" x14ac:dyDescent="0.15">
      <c r="A53" s="211" t="str">
        <f t="shared" ref="A53:A84" si="10">IF(OR(L53="",AND(G53&lt;&gt;"",G53&lt;=W53,G53&gt;=X53,OR(Y53&lt;&gt;1,D53="女"),OR(Z53&lt;&gt;1,J53&lt;&gt;""))),"","参加クラスエラー")</f>
        <v/>
      </c>
      <c r="B53" s="1"/>
      <c r="C53" s="1"/>
      <c r="D53" s="1"/>
      <c r="E53" s="1"/>
      <c r="F53" s="4"/>
      <c r="G53" s="149" t="str">
        <f t="shared" si="2"/>
        <v/>
      </c>
      <c r="H53" s="2"/>
      <c r="I53" s="70"/>
      <c r="J53" s="70"/>
      <c r="K53" s="70"/>
      <c r="L53" s="70"/>
      <c r="M53" s="70"/>
      <c r="N53" s="70"/>
      <c r="O53" s="70"/>
      <c r="P53" s="3"/>
      <c r="Q53" s="136">
        <f t="shared" ref="Q53:Q84" si="11">SUM(S53:T53)</f>
        <v>0</v>
      </c>
      <c r="S53" s="135">
        <f t="shared" si="7"/>
        <v>0</v>
      </c>
      <c r="T53" s="135">
        <f t="shared" si="8"/>
        <v>0</v>
      </c>
      <c r="U53" s="135">
        <f t="shared" ref="U53:U84" si="12">IF(L53="",0,IF(G53="","A",IF(G53&gt;=65,"S",IF(G53&lt;=6,0,IF(G53&lt;=15,"C","A")))))</f>
        <v>0</v>
      </c>
      <c r="V53" s="218">
        <f t="shared" ref="V53:V84" si="13">IF(G53&lt;=18,4,IF(E53=$E$213,3,2))</f>
        <v>2</v>
      </c>
      <c r="W53" s="218" t="str">
        <f t="shared" si="9"/>
        <v/>
      </c>
      <c r="X53" s="218" t="str">
        <f t="shared" si="9"/>
        <v/>
      </c>
      <c r="Y53" s="218" t="str">
        <f t="shared" si="9"/>
        <v/>
      </c>
      <c r="Z53" s="218" t="str">
        <f t="shared" si="9"/>
        <v/>
      </c>
    </row>
    <row r="54" spans="1:26" ht="13.5" x14ac:dyDescent="0.15">
      <c r="A54" s="211" t="str">
        <f t="shared" si="10"/>
        <v/>
      </c>
      <c r="B54" s="1"/>
      <c r="C54" s="1"/>
      <c r="D54" s="1"/>
      <c r="E54" s="1"/>
      <c r="F54" s="4"/>
      <c r="G54" s="149" t="str">
        <f t="shared" si="2"/>
        <v/>
      </c>
      <c r="H54" s="2"/>
      <c r="I54" s="70"/>
      <c r="J54" s="70"/>
      <c r="K54" s="70"/>
      <c r="L54" s="70"/>
      <c r="M54" s="70"/>
      <c r="N54" s="70"/>
      <c r="O54" s="70"/>
      <c r="P54" s="3"/>
      <c r="Q54" s="136">
        <f t="shared" si="11"/>
        <v>0</v>
      </c>
      <c r="S54" s="135">
        <f t="shared" si="7"/>
        <v>0</v>
      </c>
      <c r="T54" s="135">
        <f t="shared" si="8"/>
        <v>0</v>
      </c>
      <c r="U54" s="135">
        <f t="shared" si="12"/>
        <v>0</v>
      </c>
      <c r="V54" s="218">
        <f t="shared" si="13"/>
        <v>2</v>
      </c>
      <c r="W54" s="218" t="str">
        <f t="shared" ref="W54:Z85" si="14">IFERROR(VLOOKUP($L54,$L$214:$S$240,W$18,FALSE),"")</f>
        <v/>
      </c>
      <c r="X54" s="218" t="str">
        <f t="shared" si="14"/>
        <v/>
      </c>
      <c r="Y54" s="218" t="str">
        <f t="shared" si="14"/>
        <v/>
      </c>
      <c r="Z54" s="218" t="str">
        <f t="shared" si="14"/>
        <v/>
      </c>
    </row>
    <row r="55" spans="1:26" ht="13.5" x14ac:dyDescent="0.15">
      <c r="A55" s="211" t="str">
        <f t="shared" si="10"/>
        <v/>
      </c>
      <c r="B55" s="1"/>
      <c r="C55" s="1"/>
      <c r="D55" s="1"/>
      <c r="E55" s="1"/>
      <c r="F55" s="4"/>
      <c r="G55" s="149" t="str">
        <f t="shared" si="2"/>
        <v/>
      </c>
      <c r="H55" s="2"/>
      <c r="I55" s="70"/>
      <c r="J55" s="70"/>
      <c r="K55" s="70"/>
      <c r="L55" s="70"/>
      <c r="M55" s="70"/>
      <c r="N55" s="70"/>
      <c r="O55" s="70"/>
      <c r="P55" s="3"/>
      <c r="Q55" s="136">
        <f t="shared" si="11"/>
        <v>0</v>
      </c>
      <c r="S55" s="135">
        <f t="shared" si="7"/>
        <v>0</v>
      </c>
      <c r="T55" s="135">
        <f t="shared" si="8"/>
        <v>0</v>
      </c>
      <c r="U55" s="135">
        <f t="shared" si="12"/>
        <v>0</v>
      </c>
      <c r="V55" s="218">
        <f t="shared" si="13"/>
        <v>2</v>
      </c>
      <c r="W55" s="218" t="str">
        <f t="shared" si="14"/>
        <v/>
      </c>
      <c r="X55" s="218" t="str">
        <f t="shared" si="14"/>
        <v/>
      </c>
      <c r="Y55" s="218" t="str">
        <f t="shared" si="14"/>
        <v/>
      </c>
      <c r="Z55" s="218" t="str">
        <f t="shared" si="14"/>
        <v/>
      </c>
    </row>
    <row r="56" spans="1:26" ht="13.5" x14ac:dyDescent="0.15">
      <c r="A56" s="211" t="str">
        <f t="shared" si="10"/>
        <v/>
      </c>
      <c r="B56" s="1"/>
      <c r="C56" s="1"/>
      <c r="D56" s="1"/>
      <c r="E56" s="1"/>
      <c r="F56" s="4"/>
      <c r="G56" s="149" t="str">
        <f t="shared" si="2"/>
        <v/>
      </c>
      <c r="H56" s="2"/>
      <c r="I56" s="70"/>
      <c r="J56" s="70"/>
      <c r="K56" s="70"/>
      <c r="L56" s="70"/>
      <c r="M56" s="70"/>
      <c r="N56" s="70"/>
      <c r="O56" s="70"/>
      <c r="P56" s="3"/>
      <c r="Q56" s="136">
        <f t="shared" si="11"/>
        <v>0</v>
      </c>
      <c r="S56" s="135">
        <f t="shared" si="7"/>
        <v>0</v>
      </c>
      <c r="T56" s="135">
        <f t="shared" si="8"/>
        <v>0</v>
      </c>
      <c r="U56" s="135">
        <f t="shared" si="12"/>
        <v>0</v>
      </c>
      <c r="V56" s="218">
        <f t="shared" si="13"/>
        <v>2</v>
      </c>
      <c r="W56" s="218" t="str">
        <f t="shared" si="14"/>
        <v/>
      </c>
      <c r="X56" s="218" t="str">
        <f t="shared" si="14"/>
        <v/>
      </c>
      <c r="Y56" s="218" t="str">
        <f t="shared" si="14"/>
        <v/>
      </c>
      <c r="Z56" s="218" t="str">
        <f t="shared" si="14"/>
        <v/>
      </c>
    </row>
    <row r="57" spans="1:26" ht="13.5" x14ac:dyDescent="0.15">
      <c r="A57" s="211" t="str">
        <f t="shared" si="10"/>
        <v/>
      </c>
      <c r="B57" s="1"/>
      <c r="C57" s="1"/>
      <c r="D57" s="1"/>
      <c r="E57" s="1"/>
      <c r="F57" s="4"/>
      <c r="G57" s="149" t="str">
        <f t="shared" si="2"/>
        <v/>
      </c>
      <c r="H57" s="2"/>
      <c r="I57" s="70"/>
      <c r="J57" s="70"/>
      <c r="K57" s="70"/>
      <c r="L57" s="70"/>
      <c r="M57" s="70"/>
      <c r="N57" s="70"/>
      <c r="O57" s="70"/>
      <c r="P57" s="3"/>
      <c r="Q57" s="136">
        <f t="shared" si="11"/>
        <v>0</v>
      </c>
      <c r="S57" s="135">
        <f t="shared" si="7"/>
        <v>0</v>
      </c>
      <c r="T57" s="135">
        <f t="shared" si="8"/>
        <v>0</v>
      </c>
      <c r="U57" s="135">
        <f t="shared" si="12"/>
        <v>0</v>
      </c>
      <c r="V57" s="218">
        <f t="shared" si="13"/>
        <v>2</v>
      </c>
      <c r="W57" s="218" t="str">
        <f t="shared" si="14"/>
        <v/>
      </c>
      <c r="X57" s="218" t="str">
        <f t="shared" si="14"/>
        <v/>
      </c>
      <c r="Y57" s="218" t="str">
        <f t="shared" si="14"/>
        <v/>
      </c>
      <c r="Z57" s="218" t="str">
        <f t="shared" si="14"/>
        <v/>
      </c>
    </row>
    <row r="58" spans="1:26" ht="13.5" x14ac:dyDescent="0.15">
      <c r="A58" s="211" t="str">
        <f t="shared" si="10"/>
        <v/>
      </c>
      <c r="B58" s="1"/>
      <c r="C58" s="1"/>
      <c r="D58" s="1"/>
      <c r="E58" s="1"/>
      <c r="F58" s="4"/>
      <c r="G58" s="149" t="str">
        <f t="shared" si="2"/>
        <v/>
      </c>
      <c r="H58" s="2"/>
      <c r="I58" s="70"/>
      <c r="J58" s="70"/>
      <c r="K58" s="70"/>
      <c r="L58" s="70"/>
      <c r="M58" s="70"/>
      <c r="N58" s="70"/>
      <c r="O58" s="70"/>
      <c r="P58" s="3"/>
      <c r="Q58" s="136">
        <f t="shared" si="11"/>
        <v>0</v>
      </c>
      <c r="S58" s="135">
        <f t="shared" si="7"/>
        <v>0</v>
      </c>
      <c r="T58" s="135">
        <f t="shared" si="8"/>
        <v>0</v>
      </c>
      <c r="U58" s="135">
        <f t="shared" si="12"/>
        <v>0</v>
      </c>
      <c r="V58" s="218">
        <f t="shared" si="13"/>
        <v>2</v>
      </c>
      <c r="W58" s="218" t="str">
        <f t="shared" si="14"/>
        <v/>
      </c>
      <c r="X58" s="218" t="str">
        <f t="shared" si="14"/>
        <v/>
      </c>
      <c r="Y58" s="218" t="str">
        <f t="shared" si="14"/>
        <v/>
      </c>
      <c r="Z58" s="218" t="str">
        <f t="shared" si="14"/>
        <v/>
      </c>
    </row>
    <row r="59" spans="1:26" ht="13.5" x14ac:dyDescent="0.15">
      <c r="A59" s="211" t="str">
        <f t="shared" si="10"/>
        <v/>
      </c>
      <c r="B59" s="1"/>
      <c r="C59" s="1"/>
      <c r="D59" s="1"/>
      <c r="E59" s="1"/>
      <c r="F59" s="4"/>
      <c r="G59" s="149" t="str">
        <f t="shared" si="2"/>
        <v/>
      </c>
      <c r="H59" s="2"/>
      <c r="I59" s="70"/>
      <c r="J59" s="70"/>
      <c r="K59" s="70"/>
      <c r="L59" s="70"/>
      <c r="M59" s="70"/>
      <c r="N59" s="70"/>
      <c r="O59" s="70"/>
      <c r="P59" s="3"/>
      <c r="Q59" s="136">
        <f t="shared" si="11"/>
        <v>0</v>
      </c>
      <c r="S59" s="135">
        <f t="shared" si="7"/>
        <v>0</v>
      </c>
      <c r="T59" s="135">
        <f t="shared" si="8"/>
        <v>0</v>
      </c>
      <c r="U59" s="135">
        <f t="shared" si="12"/>
        <v>0</v>
      </c>
      <c r="V59" s="218">
        <f t="shared" si="13"/>
        <v>2</v>
      </c>
      <c r="W59" s="218" t="str">
        <f t="shared" si="14"/>
        <v/>
      </c>
      <c r="X59" s="218" t="str">
        <f t="shared" si="14"/>
        <v/>
      </c>
      <c r="Y59" s="218" t="str">
        <f t="shared" si="14"/>
        <v/>
      </c>
      <c r="Z59" s="218" t="str">
        <f t="shared" si="14"/>
        <v/>
      </c>
    </row>
    <row r="60" spans="1:26" ht="13.5" x14ac:dyDescent="0.15">
      <c r="A60" s="211" t="str">
        <f t="shared" si="10"/>
        <v/>
      </c>
      <c r="B60" s="1"/>
      <c r="C60" s="1"/>
      <c r="D60" s="1"/>
      <c r="E60" s="1"/>
      <c r="F60" s="4"/>
      <c r="G60" s="149" t="str">
        <f t="shared" si="2"/>
        <v/>
      </c>
      <c r="H60" s="2"/>
      <c r="I60" s="70"/>
      <c r="J60" s="70"/>
      <c r="K60" s="70"/>
      <c r="L60" s="70"/>
      <c r="M60" s="70"/>
      <c r="N60" s="70"/>
      <c r="O60" s="70"/>
      <c r="P60" s="3"/>
      <c r="Q60" s="136">
        <f t="shared" si="11"/>
        <v>0</v>
      </c>
      <c r="S60" s="135">
        <f t="shared" si="7"/>
        <v>0</v>
      </c>
      <c r="T60" s="135">
        <f t="shared" si="8"/>
        <v>0</v>
      </c>
      <c r="U60" s="135">
        <f t="shared" si="12"/>
        <v>0</v>
      </c>
      <c r="V60" s="218">
        <f t="shared" si="13"/>
        <v>2</v>
      </c>
      <c r="W60" s="218" t="str">
        <f t="shared" si="14"/>
        <v/>
      </c>
      <c r="X60" s="218" t="str">
        <f t="shared" si="14"/>
        <v/>
      </c>
      <c r="Y60" s="218" t="str">
        <f t="shared" si="14"/>
        <v/>
      </c>
      <c r="Z60" s="218" t="str">
        <f t="shared" si="14"/>
        <v/>
      </c>
    </row>
    <row r="61" spans="1:26" ht="13.5" x14ac:dyDescent="0.15">
      <c r="A61" s="211" t="str">
        <f t="shared" si="10"/>
        <v/>
      </c>
      <c r="B61" s="1"/>
      <c r="C61" s="1"/>
      <c r="D61" s="1"/>
      <c r="E61" s="1"/>
      <c r="F61" s="4"/>
      <c r="G61" s="149" t="str">
        <f t="shared" si="2"/>
        <v/>
      </c>
      <c r="H61" s="2"/>
      <c r="I61" s="70"/>
      <c r="J61" s="70"/>
      <c r="K61" s="70"/>
      <c r="L61" s="70"/>
      <c r="M61" s="70"/>
      <c r="N61" s="70"/>
      <c r="O61" s="70"/>
      <c r="P61" s="3"/>
      <c r="Q61" s="136">
        <f t="shared" si="11"/>
        <v>0</v>
      </c>
      <c r="S61" s="135">
        <f t="shared" si="7"/>
        <v>0</v>
      </c>
      <c r="T61" s="135">
        <f t="shared" si="8"/>
        <v>0</v>
      </c>
      <c r="U61" s="135">
        <f t="shared" si="12"/>
        <v>0</v>
      </c>
      <c r="V61" s="218">
        <f t="shared" si="13"/>
        <v>2</v>
      </c>
      <c r="W61" s="218" t="str">
        <f t="shared" si="14"/>
        <v/>
      </c>
      <c r="X61" s="218" t="str">
        <f t="shared" si="14"/>
        <v/>
      </c>
      <c r="Y61" s="218" t="str">
        <f t="shared" si="14"/>
        <v/>
      </c>
      <c r="Z61" s="218" t="str">
        <f t="shared" si="14"/>
        <v/>
      </c>
    </row>
    <row r="62" spans="1:26" ht="13.5" x14ac:dyDescent="0.15">
      <c r="A62" s="211" t="str">
        <f t="shared" si="10"/>
        <v/>
      </c>
      <c r="B62" s="1"/>
      <c r="C62" s="1"/>
      <c r="D62" s="1"/>
      <c r="E62" s="1"/>
      <c r="F62" s="4"/>
      <c r="G62" s="149" t="str">
        <f t="shared" si="2"/>
        <v/>
      </c>
      <c r="H62" s="2"/>
      <c r="I62" s="70"/>
      <c r="J62" s="70"/>
      <c r="K62" s="70"/>
      <c r="L62" s="70"/>
      <c r="M62" s="70"/>
      <c r="N62" s="70"/>
      <c r="O62" s="70"/>
      <c r="P62" s="3"/>
      <c r="Q62" s="136">
        <f t="shared" si="11"/>
        <v>0</v>
      </c>
      <c r="S62" s="135">
        <f t="shared" si="7"/>
        <v>0</v>
      </c>
      <c r="T62" s="135">
        <f t="shared" si="8"/>
        <v>0</v>
      </c>
      <c r="U62" s="135">
        <f t="shared" si="12"/>
        <v>0</v>
      </c>
      <c r="V62" s="218">
        <f t="shared" si="13"/>
        <v>2</v>
      </c>
      <c r="W62" s="218" t="str">
        <f t="shared" si="14"/>
        <v/>
      </c>
      <c r="X62" s="218" t="str">
        <f t="shared" si="14"/>
        <v/>
      </c>
      <c r="Y62" s="218" t="str">
        <f t="shared" si="14"/>
        <v/>
      </c>
      <c r="Z62" s="218" t="str">
        <f t="shared" si="14"/>
        <v/>
      </c>
    </row>
    <row r="63" spans="1:26" ht="13.5" x14ac:dyDescent="0.15">
      <c r="A63" s="211" t="str">
        <f t="shared" si="10"/>
        <v/>
      </c>
      <c r="B63" s="1"/>
      <c r="C63" s="1"/>
      <c r="D63" s="1"/>
      <c r="E63" s="1"/>
      <c r="F63" s="4"/>
      <c r="G63" s="149" t="str">
        <f t="shared" si="2"/>
        <v/>
      </c>
      <c r="H63" s="2"/>
      <c r="I63" s="70"/>
      <c r="J63" s="70"/>
      <c r="K63" s="70"/>
      <c r="L63" s="70"/>
      <c r="M63" s="70"/>
      <c r="N63" s="70"/>
      <c r="O63" s="70"/>
      <c r="P63" s="3"/>
      <c r="Q63" s="136">
        <f t="shared" si="11"/>
        <v>0</v>
      </c>
      <c r="S63" s="135">
        <f t="shared" si="7"/>
        <v>0</v>
      </c>
      <c r="T63" s="135">
        <f t="shared" si="8"/>
        <v>0</v>
      </c>
      <c r="U63" s="135">
        <f t="shared" si="12"/>
        <v>0</v>
      </c>
      <c r="V63" s="218">
        <f t="shared" si="13"/>
        <v>2</v>
      </c>
      <c r="W63" s="218" t="str">
        <f t="shared" si="14"/>
        <v/>
      </c>
      <c r="X63" s="218" t="str">
        <f t="shared" si="14"/>
        <v/>
      </c>
      <c r="Y63" s="218" t="str">
        <f t="shared" si="14"/>
        <v/>
      </c>
      <c r="Z63" s="218" t="str">
        <f t="shared" si="14"/>
        <v/>
      </c>
    </row>
    <row r="64" spans="1:26" ht="13.5" x14ac:dyDescent="0.15">
      <c r="A64" s="211" t="str">
        <f t="shared" si="10"/>
        <v/>
      </c>
      <c r="B64" s="1"/>
      <c r="C64" s="1"/>
      <c r="D64" s="1"/>
      <c r="E64" s="1"/>
      <c r="F64" s="4"/>
      <c r="G64" s="149" t="str">
        <f t="shared" si="2"/>
        <v/>
      </c>
      <c r="H64" s="2"/>
      <c r="I64" s="70"/>
      <c r="J64" s="70"/>
      <c r="K64" s="70"/>
      <c r="L64" s="70"/>
      <c r="M64" s="70"/>
      <c r="N64" s="70"/>
      <c r="O64" s="70"/>
      <c r="P64" s="3"/>
      <c r="Q64" s="136">
        <f t="shared" si="11"/>
        <v>0</v>
      </c>
      <c r="S64" s="135">
        <f t="shared" si="7"/>
        <v>0</v>
      </c>
      <c r="T64" s="135">
        <f t="shared" si="8"/>
        <v>0</v>
      </c>
      <c r="U64" s="135">
        <f t="shared" si="12"/>
        <v>0</v>
      </c>
      <c r="V64" s="218">
        <f t="shared" si="13"/>
        <v>2</v>
      </c>
      <c r="W64" s="218" t="str">
        <f t="shared" si="14"/>
        <v/>
      </c>
      <c r="X64" s="218" t="str">
        <f t="shared" si="14"/>
        <v/>
      </c>
      <c r="Y64" s="218" t="str">
        <f t="shared" si="14"/>
        <v/>
      </c>
      <c r="Z64" s="218" t="str">
        <f t="shared" si="14"/>
        <v/>
      </c>
    </row>
    <row r="65" spans="1:26" ht="13.5" x14ac:dyDescent="0.15">
      <c r="A65" s="211" t="str">
        <f t="shared" si="10"/>
        <v/>
      </c>
      <c r="B65" s="1"/>
      <c r="C65" s="1"/>
      <c r="D65" s="1"/>
      <c r="E65" s="1"/>
      <c r="F65" s="4"/>
      <c r="G65" s="149" t="str">
        <f t="shared" si="2"/>
        <v/>
      </c>
      <c r="H65" s="2"/>
      <c r="I65" s="70"/>
      <c r="J65" s="70"/>
      <c r="K65" s="70"/>
      <c r="L65" s="70"/>
      <c r="M65" s="70"/>
      <c r="N65" s="70"/>
      <c r="O65" s="70"/>
      <c r="P65" s="3"/>
      <c r="Q65" s="136">
        <f t="shared" si="11"/>
        <v>0</v>
      </c>
      <c r="S65" s="135">
        <f t="shared" si="7"/>
        <v>0</v>
      </c>
      <c r="T65" s="135">
        <f t="shared" si="8"/>
        <v>0</v>
      </c>
      <c r="U65" s="135">
        <f t="shared" si="12"/>
        <v>0</v>
      </c>
      <c r="V65" s="218">
        <f t="shared" si="13"/>
        <v>2</v>
      </c>
      <c r="W65" s="218" t="str">
        <f t="shared" si="14"/>
        <v/>
      </c>
      <c r="X65" s="218" t="str">
        <f t="shared" si="14"/>
        <v/>
      </c>
      <c r="Y65" s="218" t="str">
        <f t="shared" si="14"/>
        <v/>
      </c>
      <c r="Z65" s="218" t="str">
        <f t="shared" si="14"/>
        <v/>
      </c>
    </row>
    <row r="66" spans="1:26" ht="13.5" x14ac:dyDescent="0.15">
      <c r="A66" s="211" t="str">
        <f t="shared" si="10"/>
        <v/>
      </c>
      <c r="B66" s="1"/>
      <c r="C66" s="1"/>
      <c r="D66" s="1"/>
      <c r="E66" s="1"/>
      <c r="F66" s="4"/>
      <c r="G66" s="149" t="str">
        <f t="shared" si="2"/>
        <v/>
      </c>
      <c r="H66" s="2"/>
      <c r="I66" s="70"/>
      <c r="J66" s="70"/>
      <c r="K66" s="70"/>
      <c r="L66" s="70"/>
      <c r="M66" s="70"/>
      <c r="N66" s="70"/>
      <c r="O66" s="70"/>
      <c r="P66" s="3"/>
      <c r="Q66" s="136">
        <f t="shared" si="11"/>
        <v>0</v>
      </c>
      <c r="S66" s="135">
        <f t="shared" si="7"/>
        <v>0</v>
      </c>
      <c r="T66" s="135">
        <f t="shared" si="8"/>
        <v>0</v>
      </c>
      <c r="U66" s="135">
        <f t="shared" si="12"/>
        <v>0</v>
      </c>
      <c r="V66" s="218">
        <f t="shared" si="13"/>
        <v>2</v>
      </c>
      <c r="W66" s="218" t="str">
        <f t="shared" si="14"/>
        <v/>
      </c>
      <c r="X66" s="218" t="str">
        <f t="shared" si="14"/>
        <v/>
      </c>
      <c r="Y66" s="218" t="str">
        <f t="shared" si="14"/>
        <v/>
      </c>
      <c r="Z66" s="218" t="str">
        <f t="shared" si="14"/>
        <v/>
      </c>
    </row>
    <row r="67" spans="1:26" ht="13.5" x14ac:dyDescent="0.15">
      <c r="A67" s="211" t="str">
        <f t="shared" si="10"/>
        <v/>
      </c>
      <c r="B67" s="1"/>
      <c r="C67" s="1"/>
      <c r="D67" s="1"/>
      <c r="E67" s="1"/>
      <c r="F67" s="4"/>
      <c r="G67" s="149" t="str">
        <f t="shared" si="2"/>
        <v/>
      </c>
      <c r="H67" s="2"/>
      <c r="I67" s="70"/>
      <c r="J67" s="70"/>
      <c r="K67" s="70"/>
      <c r="L67" s="70"/>
      <c r="M67" s="70"/>
      <c r="N67" s="70"/>
      <c r="O67" s="70"/>
      <c r="P67" s="3"/>
      <c r="Q67" s="136">
        <f t="shared" si="11"/>
        <v>0</v>
      </c>
      <c r="S67" s="135">
        <f t="shared" si="7"/>
        <v>0</v>
      </c>
      <c r="T67" s="135">
        <f t="shared" si="8"/>
        <v>0</v>
      </c>
      <c r="U67" s="135">
        <f t="shared" si="12"/>
        <v>0</v>
      </c>
      <c r="V67" s="218">
        <f t="shared" si="13"/>
        <v>2</v>
      </c>
      <c r="W67" s="218" t="str">
        <f t="shared" si="14"/>
        <v/>
      </c>
      <c r="X67" s="218" t="str">
        <f t="shared" si="14"/>
        <v/>
      </c>
      <c r="Y67" s="218" t="str">
        <f t="shared" si="14"/>
        <v/>
      </c>
      <c r="Z67" s="218" t="str">
        <f t="shared" si="14"/>
        <v/>
      </c>
    </row>
    <row r="68" spans="1:26" ht="13.5" x14ac:dyDescent="0.15">
      <c r="A68" s="211" t="str">
        <f t="shared" si="10"/>
        <v/>
      </c>
      <c r="B68" s="1"/>
      <c r="C68" s="1"/>
      <c r="D68" s="1"/>
      <c r="E68" s="1"/>
      <c r="F68" s="4"/>
      <c r="G68" s="149" t="str">
        <f t="shared" si="2"/>
        <v/>
      </c>
      <c r="H68" s="2"/>
      <c r="I68" s="70"/>
      <c r="J68" s="70"/>
      <c r="K68" s="70"/>
      <c r="L68" s="70"/>
      <c r="M68" s="70"/>
      <c r="N68" s="70"/>
      <c r="O68" s="70"/>
      <c r="P68" s="3"/>
      <c r="Q68" s="136">
        <f t="shared" si="11"/>
        <v>0</v>
      </c>
      <c r="S68" s="135">
        <f t="shared" si="7"/>
        <v>0</v>
      </c>
      <c r="T68" s="135">
        <f t="shared" si="8"/>
        <v>0</v>
      </c>
      <c r="U68" s="135">
        <f t="shared" si="12"/>
        <v>0</v>
      </c>
      <c r="V68" s="218">
        <f t="shared" si="13"/>
        <v>2</v>
      </c>
      <c r="W68" s="218" t="str">
        <f t="shared" si="14"/>
        <v/>
      </c>
      <c r="X68" s="218" t="str">
        <f t="shared" si="14"/>
        <v/>
      </c>
      <c r="Y68" s="218" t="str">
        <f t="shared" si="14"/>
        <v/>
      </c>
      <c r="Z68" s="218" t="str">
        <f t="shared" si="14"/>
        <v/>
      </c>
    </row>
    <row r="69" spans="1:26" ht="13.5" x14ac:dyDescent="0.15">
      <c r="A69" s="211" t="str">
        <f t="shared" si="10"/>
        <v/>
      </c>
      <c r="B69" s="1"/>
      <c r="C69" s="1"/>
      <c r="D69" s="1"/>
      <c r="E69" s="1"/>
      <c r="F69" s="4"/>
      <c r="G69" s="149" t="str">
        <f t="shared" si="2"/>
        <v/>
      </c>
      <c r="H69" s="2"/>
      <c r="I69" s="70"/>
      <c r="J69" s="70"/>
      <c r="K69" s="70"/>
      <c r="L69" s="70"/>
      <c r="M69" s="70"/>
      <c r="N69" s="70"/>
      <c r="O69" s="70"/>
      <c r="P69" s="3"/>
      <c r="Q69" s="136">
        <f t="shared" si="11"/>
        <v>0</v>
      </c>
      <c r="S69" s="135">
        <f t="shared" si="7"/>
        <v>0</v>
      </c>
      <c r="T69" s="135">
        <f t="shared" si="8"/>
        <v>0</v>
      </c>
      <c r="U69" s="135">
        <f t="shared" si="12"/>
        <v>0</v>
      </c>
      <c r="V69" s="218">
        <f t="shared" si="13"/>
        <v>2</v>
      </c>
      <c r="W69" s="218" t="str">
        <f t="shared" si="14"/>
        <v/>
      </c>
      <c r="X69" s="218" t="str">
        <f t="shared" si="14"/>
        <v/>
      </c>
      <c r="Y69" s="218" t="str">
        <f t="shared" si="14"/>
        <v/>
      </c>
      <c r="Z69" s="218" t="str">
        <f t="shared" si="14"/>
        <v/>
      </c>
    </row>
    <row r="70" spans="1:26" ht="13.5" x14ac:dyDescent="0.15">
      <c r="A70" s="211" t="str">
        <f t="shared" si="10"/>
        <v/>
      </c>
      <c r="B70" s="1"/>
      <c r="C70" s="1"/>
      <c r="D70" s="1"/>
      <c r="E70" s="1"/>
      <c r="F70" s="4"/>
      <c r="G70" s="149" t="str">
        <f t="shared" si="2"/>
        <v/>
      </c>
      <c r="H70" s="2"/>
      <c r="I70" s="70"/>
      <c r="J70" s="70"/>
      <c r="K70" s="70"/>
      <c r="L70" s="70"/>
      <c r="M70" s="70"/>
      <c r="N70" s="70"/>
      <c r="O70" s="70"/>
      <c r="P70" s="3"/>
      <c r="Q70" s="136">
        <f t="shared" si="11"/>
        <v>0</v>
      </c>
      <c r="S70" s="135">
        <f t="shared" si="7"/>
        <v>0</v>
      </c>
      <c r="T70" s="135">
        <f t="shared" si="8"/>
        <v>0</v>
      </c>
      <c r="U70" s="135">
        <f t="shared" si="12"/>
        <v>0</v>
      </c>
      <c r="V70" s="218">
        <f t="shared" si="13"/>
        <v>2</v>
      </c>
      <c r="W70" s="218" t="str">
        <f t="shared" si="14"/>
        <v/>
      </c>
      <c r="X70" s="218" t="str">
        <f t="shared" si="14"/>
        <v/>
      </c>
      <c r="Y70" s="218" t="str">
        <f t="shared" si="14"/>
        <v/>
      </c>
      <c r="Z70" s="218" t="str">
        <f t="shared" si="14"/>
        <v/>
      </c>
    </row>
    <row r="71" spans="1:26" ht="13.5" x14ac:dyDescent="0.15">
      <c r="A71" s="211" t="str">
        <f t="shared" si="10"/>
        <v/>
      </c>
      <c r="B71" s="1"/>
      <c r="C71" s="1"/>
      <c r="D71" s="1"/>
      <c r="E71" s="1"/>
      <c r="F71" s="4"/>
      <c r="G71" s="149" t="str">
        <f t="shared" si="2"/>
        <v/>
      </c>
      <c r="H71" s="2"/>
      <c r="I71" s="70"/>
      <c r="J71" s="70"/>
      <c r="K71" s="70"/>
      <c r="L71" s="70"/>
      <c r="M71" s="70"/>
      <c r="N71" s="70"/>
      <c r="O71" s="70"/>
      <c r="P71" s="3"/>
      <c r="Q71" s="136">
        <f t="shared" si="11"/>
        <v>0</v>
      </c>
      <c r="S71" s="135">
        <f t="shared" si="7"/>
        <v>0</v>
      </c>
      <c r="T71" s="135">
        <f t="shared" si="8"/>
        <v>0</v>
      </c>
      <c r="U71" s="135">
        <f t="shared" si="12"/>
        <v>0</v>
      </c>
      <c r="V71" s="218">
        <f t="shared" si="13"/>
        <v>2</v>
      </c>
      <c r="W71" s="218" t="str">
        <f t="shared" si="14"/>
        <v/>
      </c>
      <c r="X71" s="218" t="str">
        <f t="shared" si="14"/>
        <v/>
      </c>
      <c r="Y71" s="218" t="str">
        <f t="shared" si="14"/>
        <v/>
      </c>
      <c r="Z71" s="218" t="str">
        <f t="shared" si="14"/>
        <v/>
      </c>
    </row>
    <row r="72" spans="1:26" ht="13.5" x14ac:dyDescent="0.15">
      <c r="A72" s="211" t="str">
        <f t="shared" si="10"/>
        <v/>
      </c>
      <c r="B72" s="1"/>
      <c r="C72" s="1"/>
      <c r="D72" s="1"/>
      <c r="E72" s="1"/>
      <c r="F72" s="4"/>
      <c r="G72" s="149" t="str">
        <f t="shared" si="2"/>
        <v/>
      </c>
      <c r="H72" s="2"/>
      <c r="I72" s="70"/>
      <c r="J72" s="70"/>
      <c r="K72" s="70"/>
      <c r="L72" s="70"/>
      <c r="M72" s="70"/>
      <c r="N72" s="70"/>
      <c r="O72" s="70"/>
      <c r="P72" s="3"/>
      <c r="Q72" s="136">
        <f t="shared" si="11"/>
        <v>0</v>
      </c>
      <c r="S72" s="135">
        <f t="shared" si="7"/>
        <v>0</v>
      </c>
      <c r="T72" s="135">
        <f t="shared" si="8"/>
        <v>0</v>
      </c>
      <c r="U72" s="135">
        <f t="shared" si="12"/>
        <v>0</v>
      </c>
      <c r="V72" s="218">
        <f t="shared" si="13"/>
        <v>2</v>
      </c>
      <c r="W72" s="218" t="str">
        <f t="shared" si="14"/>
        <v/>
      </c>
      <c r="X72" s="218" t="str">
        <f t="shared" si="14"/>
        <v/>
      </c>
      <c r="Y72" s="218" t="str">
        <f t="shared" si="14"/>
        <v/>
      </c>
      <c r="Z72" s="218" t="str">
        <f t="shared" si="14"/>
        <v/>
      </c>
    </row>
    <row r="73" spans="1:26" ht="13.5" x14ac:dyDescent="0.15">
      <c r="A73" s="211" t="str">
        <f t="shared" si="10"/>
        <v/>
      </c>
      <c r="B73" s="1"/>
      <c r="C73" s="1"/>
      <c r="D73" s="1"/>
      <c r="E73" s="1"/>
      <c r="F73" s="4"/>
      <c r="G73" s="149" t="str">
        <f t="shared" si="2"/>
        <v/>
      </c>
      <c r="H73" s="2"/>
      <c r="I73" s="70"/>
      <c r="J73" s="70"/>
      <c r="K73" s="70"/>
      <c r="L73" s="70"/>
      <c r="M73" s="70"/>
      <c r="N73" s="70"/>
      <c r="O73" s="70"/>
      <c r="P73" s="3"/>
      <c r="Q73" s="136">
        <f t="shared" si="11"/>
        <v>0</v>
      </c>
      <c r="S73" s="135">
        <f t="shared" si="7"/>
        <v>0</v>
      </c>
      <c r="T73" s="135">
        <f t="shared" si="8"/>
        <v>0</v>
      </c>
      <c r="U73" s="135">
        <f t="shared" si="12"/>
        <v>0</v>
      </c>
      <c r="V73" s="218">
        <f t="shared" si="13"/>
        <v>2</v>
      </c>
      <c r="W73" s="218" t="str">
        <f t="shared" si="14"/>
        <v/>
      </c>
      <c r="X73" s="218" t="str">
        <f t="shared" si="14"/>
        <v/>
      </c>
      <c r="Y73" s="218" t="str">
        <f t="shared" si="14"/>
        <v/>
      </c>
      <c r="Z73" s="218" t="str">
        <f t="shared" si="14"/>
        <v/>
      </c>
    </row>
    <row r="74" spans="1:26" ht="13.5" x14ac:dyDescent="0.15">
      <c r="A74" s="211" t="str">
        <f t="shared" si="10"/>
        <v/>
      </c>
      <c r="B74" s="1"/>
      <c r="C74" s="1"/>
      <c r="D74" s="1"/>
      <c r="E74" s="1"/>
      <c r="F74" s="4"/>
      <c r="G74" s="149" t="str">
        <f t="shared" si="2"/>
        <v/>
      </c>
      <c r="H74" s="2"/>
      <c r="I74" s="70"/>
      <c r="J74" s="70"/>
      <c r="K74" s="70"/>
      <c r="L74" s="70"/>
      <c r="M74" s="70"/>
      <c r="N74" s="70"/>
      <c r="O74" s="70"/>
      <c r="P74" s="3"/>
      <c r="Q74" s="136">
        <f t="shared" si="11"/>
        <v>0</v>
      </c>
      <c r="S74" s="135">
        <f t="shared" si="7"/>
        <v>0</v>
      </c>
      <c r="T74" s="135">
        <f t="shared" si="8"/>
        <v>0</v>
      </c>
      <c r="U74" s="135">
        <f t="shared" si="12"/>
        <v>0</v>
      </c>
      <c r="V74" s="218">
        <f t="shared" si="13"/>
        <v>2</v>
      </c>
      <c r="W74" s="218" t="str">
        <f t="shared" si="14"/>
        <v/>
      </c>
      <c r="X74" s="218" t="str">
        <f t="shared" si="14"/>
        <v/>
      </c>
      <c r="Y74" s="218" t="str">
        <f t="shared" si="14"/>
        <v/>
      </c>
      <c r="Z74" s="218" t="str">
        <f t="shared" si="14"/>
        <v/>
      </c>
    </row>
    <row r="75" spans="1:26" ht="13.5" x14ac:dyDescent="0.15">
      <c r="A75" s="211" t="str">
        <f t="shared" si="10"/>
        <v/>
      </c>
      <c r="B75" s="1"/>
      <c r="C75" s="1"/>
      <c r="D75" s="1"/>
      <c r="E75" s="1"/>
      <c r="F75" s="4"/>
      <c r="G75" s="149" t="str">
        <f t="shared" si="2"/>
        <v/>
      </c>
      <c r="H75" s="2"/>
      <c r="I75" s="70"/>
      <c r="J75" s="70"/>
      <c r="K75" s="70"/>
      <c r="L75" s="70"/>
      <c r="M75" s="70"/>
      <c r="N75" s="70"/>
      <c r="O75" s="70"/>
      <c r="P75" s="3"/>
      <c r="Q75" s="136">
        <f t="shared" si="11"/>
        <v>0</v>
      </c>
      <c r="S75" s="135">
        <f t="shared" si="7"/>
        <v>0</v>
      </c>
      <c r="T75" s="135">
        <f t="shared" si="8"/>
        <v>0</v>
      </c>
      <c r="U75" s="135">
        <f t="shared" si="12"/>
        <v>0</v>
      </c>
      <c r="V75" s="218">
        <f t="shared" si="13"/>
        <v>2</v>
      </c>
      <c r="W75" s="218" t="str">
        <f t="shared" si="14"/>
        <v/>
      </c>
      <c r="X75" s="218" t="str">
        <f t="shared" si="14"/>
        <v/>
      </c>
      <c r="Y75" s="218" t="str">
        <f t="shared" si="14"/>
        <v/>
      </c>
      <c r="Z75" s="218" t="str">
        <f t="shared" si="14"/>
        <v/>
      </c>
    </row>
    <row r="76" spans="1:26" ht="13.5" x14ac:dyDescent="0.15">
      <c r="A76" s="211" t="str">
        <f t="shared" si="10"/>
        <v/>
      </c>
      <c r="B76" s="1"/>
      <c r="C76" s="1"/>
      <c r="D76" s="1"/>
      <c r="E76" s="1"/>
      <c r="F76" s="4"/>
      <c r="G76" s="149" t="str">
        <f t="shared" si="2"/>
        <v/>
      </c>
      <c r="H76" s="2"/>
      <c r="I76" s="70"/>
      <c r="J76" s="70"/>
      <c r="K76" s="70"/>
      <c r="L76" s="70"/>
      <c r="M76" s="70"/>
      <c r="N76" s="70"/>
      <c r="O76" s="70"/>
      <c r="P76" s="3"/>
      <c r="Q76" s="136">
        <f t="shared" si="11"/>
        <v>0</v>
      </c>
      <c r="S76" s="135">
        <f t="shared" si="7"/>
        <v>0</v>
      </c>
      <c r="T76" s="135">
        <f t="shared" si="8"/>
        <v>0</v>
      </c>
      <c r="U76" s="135">
        <f t="shared" si="12"/>
        <v>0</v>
      </c>
      <c r="V76" s="218">
        <f t="shared" si="13"/>
        <v>2</v>
      </c>
      <c r="W76" s="218" t="str">
        <f t="shared" si="14"/>
        <v/>
      </c>
      <c r="X76" s="218" t="str">
        <f t="shared" si="14"/>
        <v/>
      </c>
      <c r="Y76" s="218" t="str">
        <f t="shared" si="14"/>
        <v/>
      </c>
      <c r="Z76" s="218" t="str">
        <f t="shared" si="14"/>
        <v/>
      </c>
    </row>
    <row r="77" spans="1:26" ht="13.5" x14ac:dyDescent="0.15">
      <c r="A77" s="211" t="str">
        <f t="shared" si="10"/>
        <v/>
      </c>
      <c r="B77" s="1"/>
      <c r="C77" s="1"/>
      <c r="D77" s="1"/>
      <c r="E77" s="1"/>
      <c r="F77" s="4"/>
      <c r="G77" s="149" t="str">
        <f t="shared" si="2"/>
        <v/>
      </c>
      <c r="H77" s="2"/>
      <c r="I77" s="70"/>
      <c r="J77" s="70"/>
      <c r="K77" s="70"/>
      <c r="L77" s="70"/>
      <c r="M77" s="70"/>
      <c r="N77" s="70"/>
      <c r="O77" s="70"/>
      <c r="P77" s="3"/>
      <c r="Q77" s="136">
        <f t="shared" si="11"/>
        <v>0</v>
      </c>
      <c r="S77" s="135">
        <f t="shared" si="7"/>
        <v>0</v>
      </c>
      <c r="T77" s="135">
        <f t="shared" si="8"/>
        <v>0</v>
      </c>
      <c r="U77" s="135">
        <f t="shared" si="12"/>
        <v>0</v>
      </c>
      <c r="V77" s="218">
        <f t="shared" si="13"/>
        <v>2</v>
      </c>
      <c r="W77" s="218" t="str">
        <f t="shared" si="14"/>
        <v/>
      </c>
      <c r="X77" s="218" t="str">
        <f t="shared" si="14"/>
        <v/>
      </c>
      <c r="Y77" s="218" t="str">
        <f t="shared" si="14"/>
        <v/>
      </c>
      <c r="Z77" s="218" t="str">
        <f t="shared" si="14"/>
        <v/>
      </c>
    </row>
    <row r="78" spans="1:26" ht="13.5" x14ac:dyDescent="0.15">
      <c r="A78" s="211" t="str">
        <f t="shared" si="10"/>
        <v/>
      </c>
      <c r="B78" s="1"/>
      <c r="C78" s="1"/>
      <c r="D78" s="1"/>
      <c r="E78" s="1"/>
      <c r="F78" s="4"/>
      <c r="G78" s="149" t="str">
        <f t="shared" si="2"/>
        <v/>
      </c>
      <c r="H78" s="2"/>
      <c r="I78" s="70"/>
      <c r="J78" s="70"/>
      <c r="K78" s="70"/>
      <c r="L78" s="70"/>
      <c r="M78" s="70"/>
      <c r="N78" s="70"/>
      <c r="O78" s="70"/>
      <c r="P78" s="3"/>
      <c r="Q78" s="136">
        <f t="shared" si="11"/>
        <v>0</v>
      </c>
      <c r="S78" s="135">
        <f t="shared" si="7"/>
        <v>0</v>
      </c>
      <c r="T78" s="135">
        <f t="shared" si="8"/>
        <v>0</v>
      </c>
      <c r="U78" s="135">
        <f t="shared" si="12"/>
        <v>0</v>
      </c>
      <c r="V78" s="218">
        <f t="shared" si="13"/>
        <v>2</v>
      </c>
      <c r="W78" s="218" t="str">
        <f t="shared" si="14"/>
        <v/>
      </c>
      <c r="X78" s="218" t="str">
        <f t="shared" si="14"/>
        <v/>
      </c>
      <c r="Y78" s="218" t="str">
        <f t="shared" si="14"/>
        <v/>
      </c>
      <c r="Z78" s="218" t="str">
        <f t="shared" si="14"/>
        <v/>
      </c>
    </row>
    <row r="79" spans="1:26" ht="13.5" x14ac:dyDescent="0.15">
      <c r="A79" s="211" t="str">
        <f t="shared" si="10"/>
        <v/>
      </c>
      <c r="B79" s="1"/>
      <c r="C79" s="1"/>
      <c r="D79" s="1"/>
      <c r="E79" s="1"/>
      <c r="F79" s="4"/>
      <c r="G79" s="149" t="str">
        <f t="shared" si="2"/>
        <v/>
      </c>
      <c r="H79" s="2"/>
      <c r="I79" s="70"/>
      <c r="J79" s="70"/>
      <c r="K79" s="70"/>
      <c r="L79" s="70"/>
      <c r="M79" s="70"/>
      <c r="N79" s="70"/>
      <c r="O79" s="70"/>
      <c r="P79" s="3"/>
      <c r="Q79" s="136">
        <f t="shared" si="11"/>
        <v>0</v>
      </c>
      <c r="S79" s="135">
        <f t="shared" si="7"/>
        <v>0</v>
      </c>
      <c r="T79" s="135">
        <f t="shared" si="8"/>
        <v>0</v>
      </c>
      <c r="U79" s="135">
        <f t="shared" si="12"/>
        <v>0</v>
      </c>
      <c r="V79" s="218">
        <f t="shared" si="13"/>
        <v>2</v>
      </c>
      <c r="W79" s="218" t="str">
        <f t="shared" si="14"/>
        <v/>
      </c>
      <c r="X79" s="218" t="str">
        <f t="shared" si="14"/>
        <v/>
      </c>
      <c r="Y79" s="218" t="str">
        <f t="shared" si="14"/>
        <v/>
      </c>
      <c r="Z79" s="218" t="str">
        <f t="shared" si="14"/>
        <v/>
      </c>
    </row>
    <row r="80" spans="1:26" ht="13.5" x14ac:dyDescent="0.15">
      <c r="A80" s="211" t="str">
        <f t="shared" si="10"/>
        <v/>
      </c>
      <c r="B80" s="1"/>
      <c r="C80" s="1"/>
      <c r="D80" s="1"/>
      <c r="E80" s="1"/>
      <c r="F80" s="4"/>
      <c r="G80" s="149" t="str">
        <f t="shared" si="2"/>
        <v/>
      </c>
      <c r="H80" s="2"/>
      <c r="I80" s="70"/>
      <c r="J80" s="70"/>
      <c r="K80" s="70"/>
      <c r="L80" s="70"/>
      <c r="M80" s="70"/>
      <c r="N80" s="70"/>
      <c r="O80" s="70"/>
      <c r="P80" s="3"/>
      <c r="Q80" s="136">
        <f t="shared" si="11"/>
        <v>0</v>
      </c>
      <c r="S80" s="135">
        <f t="shared" si="7"/>
        <v>0</v>
      </c>
      <c r="T80" s="135">
        <f t="shared" si="8"/>
        <v>0</v>
      </c>
      <c r="U80" s="135">
        <f t="shared" si="12"/>
        <v>0</v>
      </c>
      <c r="V80" s="218">
        <f t="shared" si="13"/>
        <v>2</v>
      </c>
      <c r="W80" s="218" t="str">
        <f t="shared" si="14"/>
        <v/>
      </c>
      <c r="X80" s="218" t="str">
        <f t="shared" si="14"/>
        <v/>
      </c>
      <c r="Y80" s="218" t="str">
        <f t="shared" si="14"/>
        <v/>
      </c>
      <c r="Z80" s="218" t="str">
        <f t="shared" si="14"/>
        <v/>
      </c>
    </row>
    <row r="81" spans="1:26" ht="13.5" x14ac:dyDescent="0.15">
      <c r="A81" s="211" t="str">
        <f t="shared" si="10"/>
        <v/>
      </c>
      <c r="B81" s="1"/>
      <c r="C81" s="1"/>
      <c r="D81" s="1"/>
      <c r="E81" s="1"/>
      <c r="F81" s="4"/>
      <c r="G81" s="149" t="str">
        <f t="shared" si="2"/>
        <v/>
      </c>
      <c r="H81" s="2"/>
      <c r="I81" s="70"/>
      <c r="J81" s="70"/>
      <c r="K81" s="70"/>
      <c r="L81" s="70"/>
      <c r="M81" s="70"/>
      <c r="N81" s="70"/>
      <c r="O81" s="70"/>
      <c r="P81" s="3"/>
      <c r="Q81" s="136">
        <f t="shared" si="11"/>
        <v>0</v>
      </c>
      <c r="S81" s="135">
        <f t="shared" si="7"/>
        <v>0</v>
      </c>
      <c r="T81" s="135">
        <f t="shared" si="8"/>
        <v>0</v>
      </c>
      <c r="U81" s="135">
        <f t="shared" si="12"/>
        <v>0</v>
      </c>
      <c r="V81" s="218">
        <f t="shared" si="13"/>
        <v>2</v>
      </c>
      <c r="W81" s="218" t="str">
        <f t="shared" si="14"/>
        <v/>
      </c>
      <c r="X81" s="218" t="str">
        <f t="shared" si="14"/>
        <v/>
      </c>
      <c r="Y81" s="218" t="str">
        <f t="shared" si="14"/>
        <v/>
      </c>
      <c r="Z81" s="218" t="str">
        <f t="shared" si="14"/>
        <v/>
      </c>
    </row>
    <row r="82" spans="1:26" ht="13.5" x14ac:dyDescent="0.15">
      <c r="A82" s="211" t="str">
        <f t="shared" si="10"/>
        <v/>
      </c>
      <c r="B82" s="1"/>
      <c r="C82" s="1"/>
      <c r="D82" s="1"/>
      <c r="E82" s="1"/>
      <c r="F82" s="4"/>
      <c r="G82" s="149" t="str">
        <f t="shared" si="2"/>
        <v/>
      </c>
      <c r="H82" s="2"/>
      <c r="I82" s="70"/>
      <c r="J82" s="70"/>
      <c r="K82" s="70"/>
      <c r="L82" s="70"/>
      <c r="M82" s="70"/>
      <c r="N82" s="70"/>
      <c r="O82" s="70"/>
      <c r="P82" s="3"/>
      <c r="Q82" s="136">
        <f t="shared" si="11"/>
        <v>0</v>
      </c>
      <c r="S82" s="135">
        <f t="shared" si="7"/>
        <v>0</v>
      </c>
      <c r="T82" s="135">
        <f t="shared" si="8"/>
        <v>0</v>
      </c>
      <c r="U82" s="135">
        <f t="shared" si="12"/>
        <v>0</v>
      </c>
      <c r="V82" s="218">
        <f t="shared" si="13"/>
        <v>2</v>
      </c>
      <c r="W82" s="218" t="str">
        <f t="shared" si="14"/>
        <v/>
      </c>
      <c r="X82" s="218" t="str">
        <f t="shared" si="14"/>
        <v/>
      </c>
      <c r="Y82" s="218" t="str">
        <f t="shared" si="14"/>
        <v/>
      </c>
      <c r="Z82" s="218" t="str">
        <f t="shared" si="14"/>
        <v/>
      </c>
    </row>
    <row r="83" spans="1:26" ht="13.5" x14ac:dyDescent="0.15">
      <c r="A83" s="211" t="str">
        <f t="shared" si="10"/>
        <v/>
      </c>
      <c r="B83" s="1"/>
      <c r="C83" s="1"/>
      <c r="D83" s="1"/>
      <c r="E83" s="1"/>
      <c r="F83" s="4"/>
      <c r="G83" s="149" t="str">
        <f t="shared" si="2"/>
        <v/>
      </c>
      <c r="H83" s="2"/>
      <c r="I83" s="70"/>
      <c r="J83" s="70"/>
      <c r="K83" s="70"/>
      <c r="L83" s="70"/>
      <c r="M83" s="70"/>
      <c r="N83" s="70"/>
      <c r="O83" s="70"/>
      <c r="P83" s="3"/>
      <c r="Q83" s="136">
        <f t="shared" si="11"/>
        <v>0</v>
      </c>
      <c r="S83" s="135">
        <f t="shared" si="7"/>
        <v>0</v>
      </c>
      <c r="T83" s="135">
        <f t="shared" si="8"/>
        <v>0</v>
      </c>
      <c r="U83" s="135">
        <f t="shared" si="12"/>
        <v>0</v>
      </c>
      <c r="V83" s="218">
        <f t="shared" si="13"/>
        <v>2</v>
      </c>
      <c r="W83" s="218" t="str">
        <f t="shared" si="14"/>
        <v/>
      </c>
      <c r="X83" s="218" t="str">
        <f t="shared" si="14"/>
        <v/>
      </c>
      <c r="Y83" s="218" t="str">
        <f t="shared" si="14"/>
        <v/>
      </c>
      <c r="Z83" s="218" t="str">
        <f t="shared" si="14"/>
        <v/>
      </c>
    </row>
    <row r="84" spans="1:26" ht="13.5" x14ac:dyDescent="0.15">
      <c r="A84" s="211" t="str">
        <f t="shared" si="10"/>
        <v/>
      </c>
      <c r="B84" s="1"/>
      <c r="C84" s="1"/>
      <c r="D84" s="1"/>
      <c r="E84" s="1"/>
      <c r="F84" s="4"/>
      <c r="G84" s="149" t="str">
        <f t="shared" si="2"/>
        <v/>
      </c>
      <c r="H84" s="2"/>
      <c r="I84" s="70"/>
      <c r="J84" s="70"/>
      <c r="K84" s="70"/>
      <c r="L84" s="70"/>
      <c r="M84" s="70"/>
      <c r="N84" s="70"/>
      <c r="O84" s="70"/>
      <c r="P84" s="3"/>
      <c r="Q84" s="136">
        <f t="shared" si="11"/>
        <v>0</v>
      </c>
      <c r="S84" s="135">
        <f t="shared" si="7"/>
        <v>0</v>
      </c>
      <c r="T84" s="135">
        <f t="shared" si="8"/>
        <v>0</v>
      </c>
      <c r="U84" s="135">
        <f t="shared" si="12"/>
        <v>0</v>
      </c>
      <c r="V84" s="218">
        <f t="shared" si="13"/>
        <v>2</v>
      </c>
      <c r="W84" s="218" t="str">
        <f t="shared" si="14"/>
        <v/>
      </c>
      <c r="X84" s="218" t="str">
        <f t="shared" si="14"/>
        <v/>
      </c>
      <c r="Y84" s="218" t="str">
        <f t="shared" si="14"/>
        <v/>
      </c>
      <c r="Z84" s="218" t="str">
        <f t="shared" si="14"/>
        <v/>
      </c>
    </row>
    <row r="85" spans="1:26" ht="13.5" x14ac:dyDescent="0.15">
      <c r="A85" s="211" t="str">
        <f t="shared" ref="A85:A116" si="15">IF(OR(L85="",AND(G85&lt;&gt;"",G85&lt;=W85,G85&gt;=X85,OR(Y85&lt;&gt;1,D85="女"),OR(Z85&lt;&gt;1,J85&lt;&gt;""))),"","参加クラスエラー")</f>
        <v/>
      </c>
      <c r="B85" s="1"/>
      <c r="C85" s="1"/>
      <c r="D85" s="1"/>
      <c r="E85" s="1"/>
      <c r="F85" s="4"/>
      <c r="G85" s="149" t="str">
        <f t="shared" ref="G85:G148" si="16">IF(F85="","",ROUNDDOWN((20180401-(YEAR(F85)*10000+MONTH(F85)*100+DAY(F85)))/10000,0))</f>
        <v/>
      </c>
      <c r="H85" s="2"/>
      <c r="I85" s="70"/>
      <c r="J85" s="70"/>
      <c r="K85" s="70"/>
      <c r="L85" s="70"/>
      <c r="M85" s="70"/>
      <c r="N85" s="70"/>
      <c r="O85" s="70"/>
      <c r="P85" s="3"/>
      <c r="Q85" s="136">
        <f t="shared" ref="Q85:Q116" si="17">SUM(S85:T85)</f>
        <v>0</v>
      </c>
      <c r="S85" s="135">
        <f t="shared" si="7"/>
        <v>0</v>
      </c>
      <c r="T85" s="135">
        <f t="shared" si="8"/>
        <v>0</v>
      </c>
      <c r="U85" s="135">
        <f t="shared" ref="U85:U116" si="18">IF(L85="",0,IF(G85="","A",IF(G85&gt;=65,"S",IF(G85&lt;=6,0,IF(G85&lt;=15,"C","A")))))</f>
        <v>0</v>
      </c>
      <c r="V85" s="218">
        <f t="shared" ref="V85:V116" si="19">IF(G85&lt;=18,4,IF(E85=$E$213,3,2))</f>
        <v>2</v>
      </c>
      <c r="W85" s="218" t="str">
        <f t="shared" si="14"/>
        <v/>
      </c>
      <c r="X85" s="218" t="str">
        <f t="shared" si="14"/>
        <v/>
      </c>
      <c r="Y85" s="218" t="str">
        <f t="shared" si="14"/>
        <v/>
      </c>
      <c r="Z85" s="218" t="str">
        <f t="shared" si="14"/>
        <v/>
      </c>
    </row>
    <row r="86" spans="1:26" ht="13.5" x14ac:dyDescent="0.15">
      <c r="A86" s="211" t="str">
        <f t="shared" si="15"/>
        <v/>
      </c>
      <c r="B86" s="1"/>
      <c r="C86" s="1"/>
      <c r="D86" s="1"/>
      <c r="E86" s="1"/>
      <c r="F86" s="4"/>
      <c r="G86" s="149" t="str">
        <f t="shared" si="16"/>
        <v/>
      </c>
      <c r="H86" s="2"/>
      <c r="I86" s="70"/>
      <c r="J86" s="70"/>
      <c r="K86" s="70"/>
      <c r="L86" s="70"/>
      <c r="M86" s="70"/>
      <c r="N86" s="70"/>
      <c r="O86" s="70"/>
      <c r="P86" s="3"/>
      <c r="Q86" s="136">
        <f t="shared" si="17"/>
        <v>0</v>
      </c>
      <c r="S86" s="135">
        <f t="shared" ref="S86:S149" si="20">IF(L86="",0,VLOOKUP(L86,$L$214:$O$240,V86,FALSE))</f>
        <v>0</v>
      </c>
      <c r="T86" s="135">
        <f t="shared" ref="T86:T149" si="21">IF(OR(L86="",I86=""),0,-300)</f>
        <v>0</v>
      </c>
      <c r="U86" s="135">
        <f t="shared" si="18"/>
        <v>0</v>
      </c>
      <c r="V86" s="218">
        <f t="shared" si="19"/>
        <v>2</v>
      </c>
      <c r="W86" s="218" t="str">
        <f t="shared" ref="W86:Z117" si="22">IFERROR(VLOOKUP($L86,$L$214:$S$240,W$18,FALSE),"")</f>
        <v/>
      </c>
      <c r="X86" s="218" t="str">
        <f t="shared" si="22"/>
        <v/>
      </c>
      <c r="Y86" s="218" t="str">
        <f t="shared" si="22"/>
        <v/>
      </c>
      <c r="Z86" s="218" t="str">
        <f t="shared" si="22"/>
        <v/>
      </c>
    </row>
    <row r="87" spans="1:26" ht="13.5" x14ac:dyDescent="0.15">
      <c r="A87" s="211" t="str">
        <f t="shared" si="15"/>
        <v/>
      </c>
      <c r="B87" s="1"/>
      <c r="C87" s="1"/>
      <c r="D87" s="1"/>
      <c r="E87" s="1"/>
      <c r="F87" s="4"/>
      <c r="G87" s="149" t="str">
        <f t="shared" si="16"/>
        <v/>
      </c>
      <c r="H87" s="2"/>
      <c r="I87" s="70"/>
      <c r="J87" s="70"/>
      <c r="K87" s="70"/>
      <c r="L87" s="70"/>
      <c r="M87" s="70"/>
      <c r="N87" s="70"/>
      <c r="O87" s="70"/>
      <c r="P87" s="3"/>
      <c r="Q87" s="136">
        <f t="shared" si="17"/>
        <v>0</v>
      </c>
      <c r="S87" s="135">
        <f t="shared" si="20"/>
        <v>0</v>
      </c>
      <c r="T87" s="135">
        <f t="shared" si="21"/>
        <v>0</v>
      </c>
      <c r="U87" s="135">
        <f t="shared" si="18"/>
        <v>0</v>
      </c>
      <c r="V87" s="218">
        <f t="shared" si="19"/>
        <v>2</v>
      </c>
      <c r="W87" s="218" t="str">
        <f t="shared" si="22"/>
        <v/>
      </c>
      <c r="X87" s="218" t="str">
        <f t="shared" si="22"/>
        <v/>
      </c>
      <c r="Y87" s="218" t="str">
        <f t="shared" si="22"/>
        <v/>
      </c>
      <c r="Z87" s="218" t="str">
        <f t="shared" si="22"/>
        <v/>
      </c>
    </row>
    <row r="88" spans="1:26" ht="13.5" x14ac:dyDescent="0.15">
      <c r="A88" s="211" t="str">
        <f t="shared" si="15"/>
        <v/>
      </c>
      <c r="B88" s="1"/>
      <c r="C88" s="1"/>
      <c r="D88" s="1"/>
      <c r="E88" s="1"/>
      <c r="F88" s="4"/>
      <c r="G88" s="149" t="str">
        <f t="shared" si="16"/>
        <v/>
      </c>
      <c r="H88" s="2"/>
      <c r="I88" s="70"/>
      <c r="J88" s="70"/>
      <c r="K88" s="70"/>
      <c r="L88" s="70"/>
      <c r="M88" s="70"/>
      <c r="N88" s="70"/>
      <c r="O88" s="70"/>
      <c r="P88" s="3"/>
      <c r="Q88" s="136">
        <f t="shared" si="17"/>
        <v>0</v>
      </c>
      <c r="S88" s="135">
        <f t="shared" si="20"/>
        <v>0</v>
      </c>
      <c r="T88" s="135">
        <f t="shared" si="21"/>
        <v>0</v>
      </c>
      <c r="U88" s="135">
        <f t="shared" si="18"/>
        <v>0</v>
      </c>
      <c r="V88" s="218">
        <f t="shared" si="19"/>
        <v>2</v>
      </c>
      <c r="W88" s="218" t="str">
        <f t="shared" si="22"/>
        <v/>
      </c>
      <c r="X88" s="218" t="str">
        <f t="shared" si="22"/>
        <v/>
      </c>
      <c r="Y88" s="218" t="str">
        <f t="shared" si="22"/>
        <v/>
      </c>
      <c r="Z88" s="218" t="str">
        <f t="shared" si="22"/>
        <v/>
      </c>
    </row>
    <row r="89" spans="1:26" ht="13.5" x14ac:dyDescent="0.15">
      <c r="A89" s="211" t="str">
        <f t="shared" si="15"/>
        <v/>
      </c>
      <c r="B89" s="1"/>
      <c r="C89" s="1"/>
      <c r="D89" s="1"/>
      <c r="E89" s="1"/>
      <c r="F89" s="4"/>
      <c r="G89" s="149" t="str">
        <f t="shared" si="16"/>
        <v/>
      </c>
      <c r="H89" s="2"/>
      <c r="I89" s="70"/>
      <c r="J89" s="70"/>
      <c r="K89" s="70"/>
      <c r="L89" s="70"/>
      <c r="M89" s="70"/>
      <c r="N89" s="70"/>
      <c r="O89" s="70"/>
      <c r="P89" s="3"/>
      <c r="Q89" s="136">
        <f t="shared" si="17"/>
        <v>0</v>
      </c>
      <c r="S89" s="135">
        <f t="shared" si="20"/>
        <v>0</v>
      </c>
      <c r="T89" s="135">
        <f t="shared" si="21"/>
        <v>0</v>
      </c>
      <c r="U89" s="135">
        <f t="shared" si="18"/>
        <v>0</v>
      </c>
      <c r="V89" s="218">
        <f t="shared" si="19"/>
        <v>2</v>
      </c>
      <c r="W89" s="218" t="str">
        <f t="shared" si="22"/>
        <v/>
      </c>
      <c r="X89" s="218" t="str">
        <f t="shared" si="22"/>
        <v/>
      </c>
      <c r="Y89" s="218" t="str">
        <f t="shared" si="22"/>
        <v/>
      </c>
      <c r="Z89" s="218" t="str">
        <f t="shared" si="22"/>
        <v/>
      </c>
    </row>
    <row r="90" spans="1:26" ht="13.5" x14ac:dyDescent="0.15">
      <c r="A90" s="211" t="str">
        <f t="shared" si="15"/>
        <v/>
      </c>
      <c r="B90" s="1"/>
      <c r="C90" s="1"/>
      <c r="D90" s="1"/>
      <c r="E90" s="1"/>
      <c r="F90" s="4"/>
      <c r="G90" s="149" t="str">
        <f t="shared" si="16"/>
        <v/>
      </c>
      <c r="H90" s="2"/>
      <c r="I90" s="70"/>
      <c r="J90" s="70"/>
      <c r="K90" s="70"/>
      <c r="L90" s="70"/>
      <c r="M90" s="70"/>
      <c r="N90" s="70"/>
      <c r="O90" s="70"/>
      <c r="P90" s="3"/>
      <c r="Q90" s="136">
        <f t="shared" si="17"/>
        <v>0</v>
      </c>
      <c r="S90" s="135">
        <f t="shared" si="20"/>
        <v>0</v>
      </c>
      <c r="T90" s="135">
        <f t="shared" si="21"/>
        <v>0</v>
      </c>
      <c r="U90" s="135">
        <f t="shared" si="18"/>
        <v>0</v>
      </c>
      <c r="V90" s="218">
        <f t="shared" si="19"/>
        <v>2</v>
      </c>
      <c r="W90" s="218" t="str">
        <f t="shared" si="22"/>
        <v/>
      </c>
      <c r="X90" s="218" t="str">
        <f t="shared" si="22"/>
        <v/>
      </c>
      <c r="Y90" s="218" t="str">
        <f t="shared" si="22"/>
        <v/>
      </c>
      <c r="Z90" s="218" t="str">
        <f t="shared" si="22"/>
        <v/>
      </c>
    </row>
    <row r="91" spans="1:26" ht="13.5" x14ac:dyDescent="0.15">
      <c r="A91" s="211" t="str">
        <f t="shared" si="15"/>
        <v/>
      </c>
      <c r="B91" s="1"/>
      <c r="C91" s="1"/>
      <c r="D91" s="1"/>
      <c r="E91" s="1"/>
      <c r="F91" s="4"/>
      <c r="G91" s="149" t="str">
        <f t="shared" si="16"/>
        <v/>
      </c>
      <c r="H91" s="2"/>
      <c r="I91" s="70"/>
      <c r="J91" s="70"/>
      <c r="K91" s="70"/>
      <c r="L91" s="70"/>
      <c r="M91" s="70"/>
      <c r="N91" s="70"/>
      <c r="O91" s="70"/>
      <c r="P91" s="3"/>
      <c r="Q91" s="136">
        <f t="shared" si="17"/>
        <v>0</v>
      </c>
      <c r="S91" s="135">
        <f t="shared" si="20"/>
        <v>0</v>
      </c>
      <c r="T91" s="135">
        <f t="shared" si="21"/>
        <v>0</v>
      </c>
      <c r="U91" s="135">
        <f t="shared" si="18"/>
        <v>0</v>
      </c>
      <c r="V91" s="218">
        <f t="shared" si="19"/>
        <v>2</v>
      </c>
      <c r="W91" s="218" t="str">
        <f t="shared" si="22"/>
        <v/>
      </c>
      <c r="X91" s="218" t="str">
        <f t="shared" si="22"/>
        <v/>
      </c>
      <c r="Y91" s="218" t="str">
        <f t="shared" si="22"/>
        <v/>
      </c>
      <c r="Z91" s="218" t="str">
        <f t="shared" si="22"/>
        <v/>
      </c>
    </row>
    <row r="92" spans="1:26" ht="13.5" x14ac:dyDescent="0.15">
      <c r="A92" s="211" t="str">
        <f t="shared" si="15"/>
        <v/>
      </c>
      <c r="B92" s="1"/>
      <c r="C92" s="1"/>
      <c r="D92" s="1"/>
      <c r="E92" s="1"/>
      <c r="F92" s="4"/>
      <c r="G92" s="149" t="str">
        <f t="shared" si="16"/>
        <v/>
      </c>
      <c r="H92" s="2"/>
      <c r="I92" s="70"/>
      <c r="J92" s="70"/>
      <c r="K92" s="70"/>
      <c r="L92" s="70"/>
      <c r="M92" s="70"/>
      <c r="N92" s="70"/>
      <c r="O92" s="70"/>
      <c r="P92" s="3"/>
      <c r="Q92" s="136">
        <f t="shared" si="17"/>
        <v>0</v>
      </c>
      <c r="S92" s="135">
        <f t="shared" si="20"/>
        <v>0</v>
      </c>
      <c r="T92" s="135">
        <f t="shared" si="21"/>
        <v>0</v>
      </c>
      <c r="U92" s="135">
        <f t="shared" si="18"/>
        <v>0</v>
      </c>
      <c r="V92" s="218">
        <f t="shared" si="19"/>
        <v>2</v>
      </c>
      <c r="W92" s="218" t="str">
        <f t="shared" si="22"/>
        <v/>
      </c>
      <c r="X92" s="218" t="str">
        <f t="shared" si="22"/>
        <v/>
      </c>
      <c r="Y92" s="218" t="str">
        <f t="shared" si="22"/>
        <v/>
      </c>
      <c r="Z92" s="218" t="str">
        <f t="shared" si="22"/>
        <v/>
      </c>
    </row>
    <row r="93" spans="1:26" ht="13.5" x14ac:dyDescent="0.15">
      <c r="A93" s="211" t="str">
        <f t="shared" si="15"/>
        <v/>
      </c>
      <c r="B93" s="1"/>
      <c r="C93" s="1"/>
      <c r="D93" s="1"/>
      <c r="E93" s="1"/>
      <c r="F93" s="4"/>
      <c r="G93" s="149" t="str">
        <f t="shared" si="16"/>
        <v/>
      </c>
      <c r="H93" s="2"/>
      <c r="I93" s="70"/>
      <c r="J93" s="70"/>
      <c r="K93" s="70"/>
      <c r="L93" s="70"/>
      <c r="M93" s="70"/>
      <c r="N93" s="70"/>
      <c r="O93" s="70"/>
      <c r="P93" s="3"/>
      <c r="Q93" s="136">
        <f t="shared" si="17"/>
        <v>0</v>
      </c>
      <c r="S93" s="135">
        <f t="shared" si="20"/>
        <v>0</v>
      </c>
      <c r="T93" s="135">
        <f t="shared" si="21"/>
        <v>0</v>
      </c>
      <c r="U93" s="135">
        <f t="shared" si="18"/>
        <v>0</v>
      </c>
      <c r="V93" s="218">
        <f t="shared" si="19"/>
        <v>2</v>
      </c>
      <c r="W93" s="218" t="str">
        <f t="shared" si="22"/>
        <v/>
      </c>
      <c r="X93" s="218" t="str">
        <f t="shared" si="22"/>
        <v/>
      </c>
      <c r="Y93" s="218" t="str">
        <f t="shared" si="22"/>
        <v/>
      </c>
      <c r="Z93" s="218" t="str">
        <f t="shared" si="22"/>
        <v/>
      </c>
    </row>
    <row r="94" spans="1:26" ht="13.5" x14ac:dyDescent="0.15">
      <c r="A94" s="211" t="str">
        <f t="shared" si="15"/>
        <v/>
      </c>
      <c r="B94" s="1"/>
      <c r="C94" s="1"/>
      <c r="D94" s="1"/>
      <c r="E94" s="1"/>
      <c r="F94" s="4"/>
      <c r="G94" s="149" t="str">
        <f t="shared" si="16"/>
        <v/>
      </c>
      <c r="H94" s="2"/>
      <c r="I94" s="70"/>
      <c r="J94" s="70"/>
      <c r="K94" s="70"/>
      <c r="L94" s="70"/>
      <c r="M94" s="70"/>
      <c r="N94" s="70"/>
      <c r="O94" s="70"/>
      <c r="P94" s="3"/>
      <c r="Q94" s="136">
        <f t="shared" si="17"/>
        <v>0</v>
      </c>
      <c r="S94" s="135">
        <f t="shared" si="20"/>
        <v>0</v>
      </c>
      <c r="T94" s="135">
        <f t="shared" si="21"/>
        <v>0</v>
      </c>
      <c r="U94" s="135">
        <f t="shared" si="18"/>
        <v>0</v>
      </c>
      <c r="V94" s="218">
        <f t="shared" si="19"/>
        <v>2</v>
      </c>
      <c r="W94" s="218" t="str">
        <f t="shared" si="22"/>
        <v/>
      </c>
      <c r="X94" s="218" t="str">
        <f t="shared" si="22"/>
        <v/>
      </c>
      <c r="Y94" s="218" t="str">
        <f t="shared" si="22"/>
        <v/>
      </c>
      <c r="Z94" s="218" t="str">
        <f t="shared" si="22"/>
        <v/>
      </c>
    </row>
    <row r="95" spans="1:26" ht="13.5" x14ac:dyDescent="0.15">
      <c r="A95" s="211" t="str">
        <f t="shared" si="15"/>
        <v/>
      </c>
      <c r="B95" s="1"/>
      <c r="C95" s="1"/>
      <c r="D95" s="1"/>
      <c r="E95" s="1"/>
      <c r="F95" s="4"/>
      <c r="G95" s="149" t="str">
        <f t="shared" si="16"/>
        <v/>
      </c>
      <c r="H95" s="2"/>
      <c r="I95" s="70"/>
      <c r="J95" s="70"/>
      <c r="K95" s="70"/>
      <c r="L95" s="70"/>
      <c r="M95" s="70"/>
      <c r="N95" s="70"/>
      <c r="O95" s="70"/>
      <c r="P95" s="3"/>
      <c r="Q95" s="136">
        <f t="shared" si="17"/>
        <v>0</v>
      </c>
      <c r="S95" s="135">
        <f t="shared" si="20"/>
        <v>0</v>
      </c>
      <c r="T95" s="135">
        <f t="shared" si="21"/>
        <v>0</v>
      </c>
      <c r="U95" s="135">
        <f t="shared" si="18"/>
        <v>0</v>
      </c>
      <c r="V95" s="218">
        <f t="shared" si="19"/>
        <v>2</v>
      </c>
      <c r="W95" s="218" t="str">
        <f t="shared" si="22"/>
        <v/>
      </c>
      <c r="X95" s="218" t="str">
        <f t="shared" si="22"/>
        <v/>
      </c>
      <c r="Y95" s="218" t="str">
        <f t="shared" si="22"/>
        <v/>
      </c>
      <c r="Z95" s="218" t="str">
        <f t="shared" si="22"/>
        <v/>
      </c>
    </row>
    <row r="96" spans="1:26" ht="13.5" x14ac:dyDescent="0.15">
      <c r="A96" s="211" t="str">
        <f t="shared" si="15"/>
        <v/>
      </c>
      <c r="B96" s="1"/>
      <c r="C96" s="1"/>
      <c r="D96" s="1"/>
      <c r="E96" s="1"/>
      <c r="F96" s="4"/>
      <c r="G96" s="149" t="str">
        <f t="shared" si="16"/>
        <v/>
      </c>
      <c r="H96" s="2"/>
      <c r="I96" s="70"/>
      <c r="J96" s="70"/>
      <c r="K96" s="70"/>
      <c r="L96" s="70"/>
      <c r="M96" s="70"/>
      <c r="N96" s="70"/>
      <c r="O96" s="70"/>
      <c r="P96" s="3"/>
      <c r="Q96" s="136">
        <f t="shared" si="17"/>
        <v>0</v>
      </c>
      <c r="S96" s="135">
        <f t="shared" si="20"/>
        <v>0</v>
      </c>
      <c r="T96" s="135">
        <f t="shared" si="21"/>
        <v>0</v>
      </c>
      <c r="U96" s="135">
        <f t="shared" si="18"/>
        <v>0</v>
      </c>
      <c r="V96" s="218">
        <f t="shared" si="19"/>
        <v>2</v>
      </c>
      <c r="W96" s="218" t="str">
        <f t="shared" si="22"/>
        <v/>
      </c>
      <c r="X96" s="218" t="str">
        <f t="shared" si="22"/>
        <v/>
      </c>
      <c r="Y96" s="218" t="str">
        <f t="shared" si="22"/>
        <v/>
      </c>
      <c r="Z96" s="218" t="str">
        <f t="shared" si="22"/>
        <v/>
      </c>
    </row>
    <row r="97" spans="1:26" ht="13.5" x14ac:dyDescent="0.15">
      <c r="A97" s="211" t="str">
        <f t="shared" si="15"/>
        <v/>
      </c>
      <c r="B97" s="1"/>
      <c r="C97" s="1"/>
      <c r="D97" s="1"/>
      <c r="E97" s="1"/>
      <c r="F97" s="4"/>
      <c r="G97" s="149" t="str">
        <f t="shared" si="16"/>
        <v/>
      </c>
      <c r="H97" s="2"/>
      <c r="I97" s="70"/>
      <c r="J97" s="70"/>
      <c r="K97" s="70"/>
      <c r="L97" s="70"/>
      <c r="M97" s="70"/>
      <c r="N97" s="70"/>
      <c r="O97" s="70"/>
      <c r="P97" s="3"/>
      <c r="Q97" s="136">
        <f t="shared" si="17"/>
        <v>0</v>
      </c>
      <c r="S97" s="135">
        <f t="shared" si="20"/>
        <v>0</v>
      </c>
      <c r="T97" s="135">
        <f t="shared" si="21"/>
        <v>0</v>
      </c>
      <c r="U97" s="135">
        <f t="shared" si="18"/>
        <v>0</v>
      </c>
      <c r="V97" s="218">
        <f t="shared" si="19"/>
        <v>2</v>
      </c>
      <c r="W97" s="218" t="str">
        <f t="shared" si="22"/>
        <v/>
      </c>
      <c r="X97" s="218" t="str">
        <f t="shared" si="22"/>
        <v/>
      </c>
      <c r="Y97" s="218" t="str">
        <f t="shared" si="22"/>
        <v/>
      </c>
      <c r="Z97" s="218" t="str">
        <f t="shared" si="22"/>
        <v/>
      </c>
    </row>
    <row r="98" spans="1:26" ht="13.5" x14ac:dyDescent="0.15">
      <c r="A98" s="211" t="str">
        <f t="shared" si="15"/>
        <v/>
      </c>
      <c r="B98" s="1"/>
      <c r="C98" s="1"/>
      <c r="D98" s="1"/>
      <c r="E98" s="1"/>
      <c r="F98" s="4"/>
      <c r="G98" s="149" t="str">
        <f t="shared" si="16"/>
        <v/>
      </c>
      <c r="H98" s="2"/>
      <c r="I98" s="70"/>
      <c r="J98" s="70"/>
      <c r="K98" s="70"/>
      <c r="L98" s="70"/>
      <c r="M98" s="70"/>
      <c r="N98" s="70"/>
      <c r="O98" s="70"/>
      <c r="P98" s="3"/>
      <c r="Q98" s="136">
        <f t="shared" si="17"/>
        <v>0</v>
      </c>
      <c r="S98" s="135">
        <f t="shared" si="20"/>
        <v>0</v>
      </c>
      <c r="T98" s="135">
        <f t="shared" si="21"/>
        <v>0</v>
      </c>
      <c r="U98" s="135">
        <f t="shared" si="18"/>
        <v>0</v>
      </c>
      <c r="V98" s="218">
        <f t="shared" si="19"/>
        <v>2</v>
      </c>
      <c r="W98" s="218" t="str">
        <f t="shared" si="22"/>
        <v/>
      </c>
      <c r="X98" s="218" t="str">
        <f t="shared" si="22"/>
        <v/>
      </c>
      <c r="Y98" s="218" t="str">
        <f t="shared" si="22"/>
        <v/>
      </c>
      <c r="Z98" s="218" t="str">
        <f t="shared" si="22"/>
        <v/>
      </c>
    </row>
    <row r="99" spans="1:26" ht="13.5" x14ac:dyDescent="0.15">
      <c r="A99" s="211" t="str">
        <f t="shared" si="15"/>
        <v/>
      </c>
      <c r="B99" s="1"/>
      <c r="C99" s="1"/>
      <c r="D99" s="1"/>
      <c r="E99" s="1"/>
      <c r="F99" s="4"/>
      <c r="G99" s="149" t="str">
        <f t="shared" si="16"/>
        <v/>
      </c>
      <c r="H99" s="2"/>
      <c r="I99" s="70"/>
      <c r="J99" s="70"/>
      <c r="K99" s="70"/>
      <c r="L99" s="70"/>
      <c r="M99" s="70"/>
      <c r="N99" s="70"/>
      <c r="O99" s="70"/>
      <c r="P99" s="3"/>
      <c r="Q99" s="136">
        <f t="shared" si="17"/>
        <v>0</v>
      </c>
      <c r="S99" s="135">
        <f t="shared" si="20"/>
        <v>0</v>
      </c>
      <c r="T99" s="135">
        <f t="shared" si="21"/>
        <v>0</v>
      </c>
      <c r="U99" s="135">
        <f t="shared" si="18"/>
        <v>0</v>
      </c>
      <c r="V99" s="218">
        <f t="shared" si="19"/>
        <v>2</v>
      </c>
      <c r="W99" s="218" t="str">
        <f t="shared" si="22"/>
        <v/>
      </c>
      <c r="X99" s="218" t="str">
        <f t="shared" si="22"/>
        <v/>
      </c>
      <c r="Y99" s="218" t="str">
        <f t="shared" si="22"/>
        <v/>
      </c>
      <c r="Z99" s="218" t="str">
        <f t="shared" si="22"/>
        <v/>
      </c>
    </row>
    <row r="100" spans="1:26" ht="13.5" x14ac:dyDescent="0.15">
      <c r="A100" s="211" t="str">
        <f t="shared" si="15"/>
        <v/>
      </c>
      <c r="B100" s="1"/>
      <c r="C100" s="1"/>
      <c r="D100" s="1"/>
      <c r="E100" s="1"/>
      <c r="F100" s="4"/>
      <c r="G100" s="149" t="str">
        <f t="shared" si="16"/>
        <v/>
      </c>
      <c r="H100" s="2"/>
      <c r="I100" s="70"/>
      <c r="J100" s="70"/>
      <c r="K100" s="70"/>
      <c r="L100" s="70"/>
      <c r="M100" s="70"/>
      <c r="N100" s="70"/>
      <c r="O100" s="70"/>
      <c r="P100" s="3"/>
      <c r="Q100" s="136">
        <f t="shared" si="17"/>
        <v>0</v>
      </c>
      <c r="S100" s="135">
        <f t="shared" si="20"/>
        <v>0</v>
      </c>
      <c r="T100" s="135">
        <f t="shared" si="21"/>
        <v>0</v>
      </c>
      <c r="U100" s="135">
        <f t="shared" si="18"/>
        <v>0</v>
      </c>
      <c r="V100" s="218">
        <f t="shared" si="19"/>
        <v>2</v>
      </c>
      <c r="W100" s="218" t="str">
        <f t="shared" si="22"/>
        <v/>
      </c>
      <c r="X100" s="218" t="str">
        <f t="shared" si="22"/>
        <v/>
      </c>
      <c r="Y100" s="218" t="str">
        <f t="shared" si="22"/>
        <v/>
      </c>
      <c r="Z100" s="218" t="str">
        <f t="shared" si="22"/>
        <v/>
      </c>
    </row>
    <row r="101" spans="1:26" ht="13.5" x14ac:dyDescent="0.15">
      <c r="A101" s="211" t="str">
        <f t="shared" si="15"/>
        <v/>
      </c>
      <c r="B101" s="1"/>
      <c r="C101" s="1"/>
      <c r="D101" s="1"/>
      <c r="E101" s="1"/>
      <c r="F101" s="4"/>
      <c r="G101" s="149" t="str">
        <f t="shared" si="16"/>
        <v/>
      </c>
      <c r="H101" s="2"/>
      <c r="I101" s="70"/>
      <c r="J101" s="70"/>
      <c r="K101" s="70"/>
      <c r="L101" s="70"/>
      <c r="M101" s="70"/>
      <c r="N101" s="70"/>
      <c r="O101" s="70"/>
      <c r="P101" s="3"/>
      <c r="Q101" s="136">
        <f t="shared" si="17"/>
        <v>0</v>
      </c>
      <c r="S101" s="135">
        <f t="shared" si="20"/>
        <v>0</v>
      </c>
      <c r="T101" s="135">
        <f t="shared" si="21"/>
        <v>0</v>
      </c>
      <c r="U101" s="135">
        <f t="shared" si="18"/>
        <v>0</v>
      </c>
      <c r="V101" s="218">
        <f t="shared" si="19"/>
        <v>2</v>
      </c>
      <c r="W101" s="218" t="str">
        <f t="shared" si="22"/>
        <v/>
      </c>
      <c r="X101" s="218" t="str">
        <f t="shared" si="22"/>
        <v/>
      </c>
      <c r="Y101" s="218" t="str">
        <f t="shared" si="22"/>
        <v/>
      </c>
      <c r="Z101" s="218" t="str">
        <f t="shared" si="22"/>
        <v/>
      </c>
    </row>
    <row r="102" spans="1:26" ht="13.5" x14ac:dyDescent="0.15">
      <c r="A102" s="211" t="str">
        <f t="shared" si="15"/>
        <v/>
      </c>
      <c r="B102" s="1"/>
      <c r="C102" s="1"/>
      <c r="D102" s="1"/>
      <c r="E102" s="1"/>
      <c r="F102" s="4"/>
      <c r="G102" s="149" t="str">
        <f t="shared" si="16"/>
        <v/>
      </c>
      <c r="H102" s="2"/>
      <c r="I102" s="70"/>
      <c r="J102" s="70"/>
      <c r="K102" s="70"/>
      <c r="L102" s="70"/>
      <c r="M102" s="70"/>
      <c r="N102" s="70"/>
      <c r="O102" s="70"/>
      <c r="P102" s="3"/>
      <c r="Q102" s="136">
        <f t="shared" si="17"/>
        <v>0</v>
      </c>
      <c r="S102" s="135">
        <f t="shared" si="20"/>
        <v>0</v>
      </c>
      <c r="T102" s="135">
        <f t="shared" si="21"/>
        <v>0</v>
      </c>
      <c r="U102" s="135">
        <f t="shared" si="18"/>
        <v>0</v>
      </c>
      <c r="V102" s="218">
        <f t="shared" si="19"/>
        <v>2</v>
      </c>
      <c r="W102" s="218" t="str">
        <f t="shared" si="22"/>
        <v/>
      </c>
      <c r="X102" s="218" t="str">
        <f t="shared" si="22"/>
        <v/>
      </c>
      <c r="Y102" s="218" t="str">
        <f t="shared" si="22"/>
        <v/>
      </c>
      <c r="Z102" s="218" t="str">
        <f t="shared" si="22"/>
        <v/>
      </c>
    </row>
    <row r="103" spans="1:26" ht="13.5" x14ac:dyDescent="0.15">
      <c r="A103" s="211" t="str">
        <f t="shared" si="15"/>
        <v/>
      </c>
      <c r="B103" s="1"/>
      <c r="C103" s="1"/>
      <c r="D103" s="1"/>
      <c r="E103" s="1"/>
      <c r="F103" s="4"/>
      <c r="G103" s="149" t="str">
        <f t="shared" si="16"/>
        <v/>
      </c>
      <c r="H103" s="2"/>
      <c r="I103" s="70"/>
      <c r="J103" s="70"/>
      <c r="K103" s="70"/>
      <c r="L103" s="70"/>
      <c r="M103" s="70"/>
      <c r="N103" s="70"/>
      <c r="O103" s="70"/>
      <c r="P103" s="3"/>
      <c r="Q103" s="136">
        <f t="shared" si="17"/>
        <v>0</v>
      </c>
      <c r="S103" s="135">
        <f t="shared" si="20"/>
        <v>0</v>
      </c>
      <c r="T103" s="135">
        <f t="shared" si="21"/>
        <v>0</v>
      </c>
      <c r="U103" s="135">
        <f t="shared" si="18"/>
        <v>0</v>
      </c>
      <c r="V103" s="218">
        <f t="shared" si="19"/>
        <v>2</v>
      </c>
      <c r="W103" s="218" t="str">
        <f t="shared" si="22"/>
        <v/>
      </c>
      <c r="X103" s="218" t="str">
        <f t="shared" si="22"/>
        <v/>
      </c>
      <c r="Y103" s="218" t="str">
        <f t="shared" si="22"/>
        <v/>
      </c>
      <c r="Z103" s="218" t="str">
        <f t="shared" si="22"/>
        <v/>
      </c>
    </row>
    <row r="104" spans="1:26" ht="13.5" x14ac:dyDescent="0.15">
      <c r="A104" s="211" t="str">
        <f t="shared" si="15"/>
        <v/>
      </c>
      <c r="B104" s="1"/>
      <c r="C104" s="1"/>
      <c r="D104" s="1"/>
      <c r="E104" s="1"/>
      <c r="F104" s="4"/>
      <c r="G104" s="149" t="str">
        <f t="shared" si="16"/>
        <v/>
      </c>
      <c r="H104" s="2"/>
      <c r="I104" s="70"/>
      <c r="J104" s="70"/>
      <c r="K104" s="70"/>
      <c r="L104" s="70"/>
      <c r="M104" s="70"/>
      <c r="N104" s="70"/>
      <c r="O104" s="70"/>
      <c r="P104" s="3"/>
      <c r="Q104" s="136">
        <f t="shared" si="17"/>
        <v>0</v>
      </c>
      <c r="S104" s="135">
        <f t="shared" si="20"/>
        <v>0</v>
      </c>
      <c r="T104" s="135">
        <f t="shared" si="21"/>
        <v>0</v>
      </c>
      <c r="U104" s="135">
        <f t="shared" si="18"/>
        <v>0</v>
      </c>
      <c r="V104" s="218">
        <f t="shared" si="19"/>
        <v>2</v>
      </c>
      <c r="W104" s="218" t="str">
        <f t="shared" si="22"/>
        <v/>
      </c>
      <c r="X104" s="218" t="str">
        <f t="shared" si="22"/>
        <v/>
      </c>
      <c r="Y104" s="218" t="str">
        <f t="shared" si="22"/>
        <v/>
      </c>
      <c r="Z104" s="218" t="str">
        <f t="shared" si="22"/>
        <v/>
      </c>
    </row>
    <row r="105" spans="1:26" ht="13.5" x14ac:dyDescent="0.15">
      <c r="A105" s="211" t="str">
        <f t="shared" si="15"/>
        <v/>
      </c>
      <c r="B105" s="1"/>
      <c r="C105" s="1"/>
      <c r="D105" s="1"/>
      <c r="E105" s="1"/>
      <c r="F105" s="4"/>
      <c r="G105" s="149" t="str">
        <f t="shared" si="16"/>
        <v/>
      </c>
      <c r="H105" s="2"/>
      <c r="I105" s="70"/>
      <c r="J105" s="70"/>
      <c r="K105" s="70"/>
      <c r="L105" s="70"/>
      <c r="M105" s="70"/>
      <c r="N105" s="70"/>
      <c r="O105" s="70"/>
      <c r="P105" s="3"/>
      <c r="Q105" s="136">
        <f t="shared" si="17"/>
        <v>0</v>
      </c>
      <c r="S105" s="135">
        <f t="shared" si="20"/>
        <v>0</v>
      </c>
      <c r="T105" s="135">
        <f t="shared" si="21"/>
        <v>0</v>
      </c>
      <c r="U105" s="135">
        <f t="shared" si="18"/>
        <v>0</v>
      </c>
      <c r="V105" s="218">
        <f t="shared" si="19"/>
        <v>2</v>
      </c>
      <c r="W105" s="218" t="str">
        <f t="shared" si="22"/>
        <v/>
      </c>
      <c r="X105" s="218" t="str">
        <f t="shared" si="22"/>
        <v/>
      </c>
      <c r="Y105" s="218" t="str">
        <f t="shared" si="22"/>
        <v/>
      </c>
      <c r="Z105" s="218" t="str">
        <f t="shared" si="22"/>
        <v/>
      </c>
    </row>
    <row r="106" spans="1:26" ht="13.5" x14ac:dyDescent="0.15">
      <c r="A106" s="211" t="str">
        <f t="shared" si="15"/>
        <v/>
      </c>
      <c r="B106" s="1"/>
      <c r="C106" s="1"/>
      <c r="D106" s="1"/>
      <c r="E106" s="1"/>
      <c r="F106" s="4"/>
      <c r="G106" s="149" t="str">
        <f t="shared" si="16"/>
        <v/>
      </c>
      <c r="H106" s="2"/>
      <c r="I106" s="70"/>
      <c r="J106" s="70"/>
      <c r="K106" s="70"/>
      <c r="L106" s="70"/>
      <c r="M106" s="70"/>
      <c r="N106" s="70"/>
      <c r="O106" s="70"/>
      <c r="P106" s="3"/>
      <c r="Q106" s="136">
        <f t="shared" si="17"/>
        <v>0</v>
      </c>
      <c r="S106" s="135">
        <f t="shared" si="20"/>
        <v>0</v>
      </c>
      <c r="T106" s="135">
        <f t="shared" si="21"/>
        <v>0</v>
      </c>
      <c r="U106" s="135">
        <f t="shared" si="18"/>
        <v>0</v>
      </c>
      <c r="V106" s="218">
        <f t="shared" si="19"/>
        <v>2</v>
      </c>
      <c r="W106" s="218" t="str">
        <f t="shared" si="22"/>
        <v/>
      </c>
      <c r="X106" s="218" t="str">
        <f t="shared" si="22"/>
        <v/>
      </c>
      <c r="Y106" s="218" t="str">
        <f t="shared" si="22"/>
        <v/>
      </c>
      <c r="Z106" s="218" t="str">
        <f t="shared" si="22"/>
        <v/>
      </c>
    </row>
    <row r="107" spans="1:26" ht="13.5" x14ac:dyDescent="0.15">
      <c r="A107" s="211" t="str">
        <f t="shared" si="15"/>
        <v/>
      </c>
      <c r="B107" s="1"/>
      <c r="C107" s="1"/>
      <c r="D107" s="1"/>
      <c r="E107" s="1"/>
      <c r="F107" s="4"/>
      <c r="G107" s="149" t="str">
        <f t="shared" si="16"/>
        <v/>
      </c>
      <c r="H107" s="2"/>
      <c r="I107" s="70"/>
      <c r="J107" s="70"/>
      <c r="K107" s="70"/>
      <c r="L107" s="70"/>
      <c r="M107" s="70"/>
      <c r="N107" s="70"/>
      <c r="O107" s="70"/>
      <c r="P107" s="3"/>
      <c r="Q107" s="136">
        <f t="shared" si="17"/>
        <v>0</v>
      </c>
      <c r="S107" s="135">
        <f t="shared" si="20"/>
        <v>0</v>
      </c>
      <c r="T107" s="135">
        <f t="shared" si="21"/>
        <v>0</v>
      </c>
      <c r="U107" s="135">
        <f t="shared" si="18"/>
        <v>0</v>
      </c>
      <c r="V107" s="218">
        <f t="shared" si="19"/>
        <v>2</v>
      </c>
      <c r="W107" s="218" t="str">
        <f t="shared" si="22"/>
        <v/>
      </c>
      <c r="X107" s="218" t="str">
        <f t="shared" si="22"/>
        <v/>
      </c>
      <c r="Y107" s="218" t="str">
        <f t="shared" si="22"/>
        <v/>
      </c>
      <c r="Z107" s="218" t="str">
        <f t="shared" si="22"/>
        <v/>
      </c>
    </row>
    <row r="108" spans="1:26" ht="13.5" x14ac:dyDescent="0.15">
      <c r="A108" s="211" t="str">
        <f t="shared" si="15"/>
        <v/>
      </c>
      <c r="B108" s="1"/>
      <c r="C108" s="1"/>
      <c r="D108" s="1"/>
      <c r="E108" s="1"/>
      <c r="F108" s="4"/>
      <c r="G108" s="149" t="str">
        <f t="shared" si="16"/>
        <v/>
      </c>
      <c r="H108" s="2"/>
      <c r="I108" s="70"/>
      <c r="J108" s="70"/>
      <c r="K108" s="70"/>
      <c r="L108" s="70"/>
      <c r="M108" s="70"/>
      <c r="N108" s="70"/>
      <c r="O108" s="70"/>
      <c r="P108" s="3"/>
      <c r="Q108" s="136">
        <f t="shared" si="17"/>
        <v>0</v>
      </c>
      <c r="S108" s="135">
        <f t="shared" si="20"/>
        <v>0</v>
      </c>
      <c r="T108" s="135">
        <f t="shared" si="21"/>
        <v>0</v>
      </c>
      <c r="U108" s="135">
        <f t="shared" si="18"/>
        <v>0</v>
      </c>
      <c r="V108" s="218">
        <f t="shared" si="19"/>
        <v>2</v>
      </c>
      <c r="W108" s="218" t="str">
        <f t="shared" si="22"/>
        <v/>
      </c>
      <c r="X108" s="218" t="str">
        <f t="shared" si="22"/>
        <v/>
      </c>
      <c r="Y108" s="218" t="str">
        <f t="shared" si="22"/>
        <v/>
      </c>
      <c r="Z108" s="218" t="str">
        <f t="shared" si="22"/>
        <v/>
      </c>
    </row>
    <row r="109" spans="1:26" ht="13.5" x14ac:dyDescent="0.15">
      <c r="A109" s="211" t="str">
        <f t="shared" si="15"/>
        <v/>
      </c>
      <c r="B109" s="1"/>
      <c r="C109" s="1"/>
      <c r="D109" s="1"/>
      <c r="E109" s="1"/>
      <c r="F109" s="4"/>
      <c r="G109" s="149" t="str">
        <f t="shared" si="16"/>
        <v/>
      </c>
      <c r="H109" s="2"/>
      <c r="I109" s="70"/>
      <c r="J109" s="70"/>
      <c r="K109" s="70"/>
      <c r="L109" s="70"/>
      <c r="M109" s="70"/>
      <c r="N109" s="70"/>
      <c r="O109" s="70"/>
      <c r="P109" s="3"/>
      <c r="Q109" s="136">
        <f t="shared" si="17"/>
        <v>0</v>
      </c>
      <c r="S109" s="135">
        <f t="shared" si="20"/>
        <v>0</v>
      </c>
      <c r="T109" s="135">
        <f t="shared" si="21"/>
        <v>0</v>
      </c>
      <c r="U109" s="135">
        <f t="shared" si="18"/>
        <v>0</v>
      </c>
      <c r="V109" s="218">
        <f t="shared" si="19"/>
        <v>2</v>
      </c>
      <c r="W109" s="218" t="str">
        <f t="shared" si="22"/>
        <v/>
      </c>
      <c r="X109" s="218" t="str">
        <f t="shared" si="22"/>
        <v/>
      </c>
      <c r="Y109" s="218" t="str">
        <f t="shared" si="22"/>
        <v/>
      </c>
      <c r="Z109" s="218" t="str">
        <f t="shared" si="22"/>
        <v/>
      </c>
    </row>
    <row r="110" spans="1:26" ht="13.5" x14ac:dyDescent="0.15">
      <c r="A110" s="211" t="str">
        <f t="shared" si="15"/>
        <v/>
      </c>
      <c r="B110" s="1"/>
      <c r="C110" s="1"/>
      <c r="D110" s="1"/>
      <c r="E110" s="1"/>
      <c r="F110" s="4"/>
      <c r="G110" s="149" t="str">
        <f t="shared" si="16"/>
        <v/>
      </c>
      <c r="H110" s="2"/>
      <c r="I110" s="70"/>
      <c r="J110" s="70"/>
      <c r="K110" s="70"/>
      <c r="L110" s="70"/>
      <c r="M110" s="70"/>
      <c r="N110" s="70"/>
      <c r="O110" s="70"/>
      <c r="P110" s="3"/>
      <c r="Q110" s="136">
        <f t="shared" si="17"/>
        <v>0</v>
      </c>
      <c r="S110" s="135">
        <f t="shared" si="20"/>
        <v>0</v>
      </c>
      <c r="T110" s="135">
        <f t="shared" si="21"/>
        <v>0</v>
      </c>
      <c r="U110" s="135">
        <f t="shared" si="18"/>
        <v>0</v>
      </c>
      <c r="V110" s="218">
        <f t="shared" si="19"/>
        <v>2</v>
      </c>
      <c r="W110" s="218" t="str">
        <f t="shared" si="22"/>
        <v/>
      </c>
      <c r="X110" s="218" t="str">
        <f t="shared" si="22"/>
        <v/>
      </c>
      <c r="Y110" s="218" t="str">
        <f t="shared" si="22"/>
        <v/>
      </c>
      <c r="Z110" s="218" t="str">
        <f t="shared" si="22"/>
        <v/>
      </c>
    </row>
    <row r="111" spans="1:26" ht="13.5" x14ac:dyDescent="0.15">
      <c r="A111" s="211" t="str">
        <f t="shared" si="15"/>
        <v/>
      </c>
      <c r="B111" s="1"/>
      <c r="C111" s="1"/>
      <c r="D111" s="1"/>
      <c r="E111" s="1"/>
      <c r="F111" s="4"/>
      <c r="G111" s="149" t="str">
        <f t="shared" si="16"/>
        <v/>
      </c>
      <c r="H111" s="2"/>
      <c r="I111" s="70"/>
      <c r="J111" s="70"/>
      <c r="K111" s="70"/>
      <c r="L111" s="70"/>
      <c r="M111" s="70"/>
      <c r="N111" s="70"/>
      <c r="O111" s="70"/>
      <c r="P111" s="3"/>
      <c r="Q111" s="136">
        <f t="shared" si="17"/>
        <v>0</v>
      </c>
      <c r="S111" s="135">
        <f t="shared" si="20"/>
        <v>0</v>
      </c>
      <c r="T111" s="135">
        <f t="shared" si="21"/>
        <v>0</v>
      </c>
      <c r="U111" s="135">
        <f t="shared" si="18"/>
        <v>0</v>
      </c>
      <c r="V111" s="218">
        <f t="shared" si="19"/>
        <v>2</v>
      </c>
      <c r="W111" s="218" t="str">
        <f t="shared" si="22"/>
        <v/>
      </c>
      <c r="X111" s="218" t="str">
        <f t="shared" si="22"/>
        <v/>
      </c>
      <c r="Y111" s="218" t="str">
        <f t="shared" si="22"/>
        <v/>
      </c>
      <c r="Z111" s="218" t="str">
        <f t="shared" si="22"/>
        <v/>
      </c>
    </row>
    <row r="112" spans="1:26" ht="13.5" x14ac:dyDescent="0.15">
      <c r="A112" s="211" t="str">
        <f t="shared" si="15"/>
        <v/>
      </c>
      <c r="B112" s="1"/>
      <c r="C112" s="1"/>
      <c r="D112" s="1"/>
      <c r="E112" s="1"/>
      <c r="F112" s="4"/>
      <c r="G112" s="149" t="str">
        <f t="shared" si="16"/>
        <v/>
      </c>
      <c r="H112" s="2"/>
      <c r="I112" s="70"/>
      <c r="J112" s="70"/>
      <c r="K112" s="70"/>
      <c r="L112" s="70"/>
      <c r="M112" s="70"/>
      <c r="N112" s="70"/>
      <c r="O112" s="70"/>
      <c r="P112" s="3"/>
      <c r="Q112" s="136">
        <f t="shared" si="17"/>
        <v>0</v>
      </c>
      <c r="S112" s="135">
        <f t="shared" si="20"/>
        <v>0</v>
      </c>
      <c r="T112" s="135">
        <f t="shared" si="21"/>
        <v>0</v>
      </c>
      <c r="U112" s="135">
        <f t="shared" si="18"/>
        <v>0</v>
      </c>
      <c r="V112" s="218">
        <f t="shared" si="19"/>
        <v>2</v>
      </c>
      <c r="W112" s="218" t="str">
        <f t="shared" si="22"/>
        <v/>
      </c>
      <c r="X112" s="218" t="str">
        <f t="shared" si="22"/>
        <v/>
      </c>
      <c r="Y112" s="218" t="str">
        <f t="shared" si="22"/>
        <v/>
      </c>
      <c r="Z112" s="218" t="str">
        <f t="shared" si="22"/>
        <v/>
      </c>
    </row>
    <row r="113" spans="1:26" ht="13.5" x14ac:dyDescent="0.15">
      <c r="A113" s="211" t="str">
        <f t="shared" si="15"/>
        <v/>
      </c>
      <c r="B113" s="1"/>
      <c r="C113" s="1"/>
      <c r="D113" s="1"/>
      <c r="E113" s="1"/>
      <c r="F113" s="4"/>
      <c r="G113" s="149" t="str">
        <f t="shared" si="16"/>
        <v/>
      </c>
      <c r="H113" s="2"/>
      <c r="I113" s="70"/>
      <c r="J113" s="70"/>
      <c r="K113" s="70"/>
      <c r="L113" s="70"/>
      <c r="M113" s="70"/>
      <c r="N113" s="70"/>
      <c r="O113" s="70"/>
      <c r="P113" s="3"/>
      <c r="Q113" s="136">
        <f t="shared" si="17"/>
        <v>0</v>
      </c>
      <c r="S113" s="135">
        <f t="shared" si="20"/>
        <v>0</v>
      </c>
      <c r="T113" s="135">
        <f t="shared" si="21"/>
        <v>0</v>
      </c>
      <c r="U113" s="135">
        <f t="shared" si="18"/>
        <v>0</v>
      </c>
      <c r="V113" s="218">
        <f t="shared" si="19"/>
        <v>2</v>
      </c>
      <c r="W113" s="218" t="str">
        <f t="shared" si="22"/>
        <v/>
      </c>
      <c r="X113" s="218" t="str">
        <f t="shared" si="22"/>
        <v/>
      </c>
      <c r="Y113" s="218" t="str">
        <f t="shared" si="22"/>
        <v/>
      </c>
      <c r="Z113" s="218" t="str">
        <f t="shared" si="22"/>
        <v/>
      </c>
    </row>
    <row r="114" spans="1:26" ht="13.5" x14ac:dyDescent="0.15">
      <c r="A114" s="211" t="str">
        <f t="shared" si="15"/>
        <v/>
      </c>
      <c r="B114" s="1"/>
      <c r="C114" s="1"/>
      <c r="D114" s="1"/>
      <c r="E114" s="1"/>
      <c r="F114" s="4"/>
      <c r="G114" s="149" t="str">
        <f t="shared" si="16"/>
        <v/>
      </c>
      <c r="H114" s="2"/>
      <c r="I114" s="70"/>
      <c r="J114" s="70"/>
      <c r="K114" s="70"/>
      <c r="L114" s="70"/>
      <c r="M114" s="70"/>
      <c r="N114" s="70"/>
      <c r="O114" s="70"/>
      <c r="P114" s="3"/>
      <c r="Q114" s="136">
        <f t="shared" si="17"/>
        <v>0</v>
      </c>
      <c r="S114" s="135">
        <f t="shared" si="20"/>
        <v>0</v>
      </c>
      <c r="T114" s="135">
        <f t="shared" si="21"/>
        <v>0</v>
      </c>
      <c r="U114" s="135">
        <f t="shared" si="18"/>
        <v>0</v>
      </c>
      <c r="V114" s="218">
        <f t="shared" si="19"/>
        <v>2</v>
      </c>
      <c r="W114" s="218" t="str">
        <f t="shared" si="22"/>
        <v/>
      </c>
      <c r="X114" s="218" t="str">
        <f t="shared" si="22"/>
        <v/>
      </c>
      <c r="Y114" s="218" t="str">
        <f t="shared" si="22"/>
        <v/>
      </c>
      <c r="Z114" s="218" t="str">
        <f t="shared" si="22"/>
        <v/>
      </c>
    </row>
    <row r="115" spans="1:26" ht="13.5" x14ac:dyDescent="0.15">
      <c r="A115" s="211" t="str">
        <f t="shared" si="15"/>
        <v/>
      </c>
      <c r="B115" s="1"/>
      <c r="C115" s="1"/>
      <c r="D115" s="1"/>
      <c r="E115" s="1"/>
      <c r="F115" s="4"/>
      <c r="G115" s="149" t="str">
        <f t="shared" si="16"/>
        <v/>
      </c>
      <c r="H115" s="2"/>
      <c r="I115" s="70"/>
      <c r="J115" s="70"/>
      <c r="K115" s="70"/>
      <c r="L115" s="70"/>
      <c r="M115" s="70"/>
      <c r="N115" s="70"/>
      <c r="O115" s="70"/>
      <c r="P115" s="3"/>
      <c r="Q115" s="136">
        <f t="shared" si="17"/>
        <v>0</v>
      </c>
      <c r="S115" s="135">
        <f t="shared" si="20"/>
        <v>0</v>
      </c>
      <c r="T115" s="135">
        <f t="shared" si="21"/>
        <v>0</v>
      </c>
      <c r="U115" s="135">
        <f t="shared" si="18"/>
        <v>0</v>
      </c>
      <c r="V115" s="218">
        <f t="shared" si="19"/>
        <v>2</v>
      </c>
      <c r="W115" s="218" t="str">
        <f t="shared" si="22"/>
        <v/>
      </c>
      <c r="X115" s="218" t="str">
        <f t="shared" si="22"/>
        <v/>
      </c>
      <c r="Y115" s="218" t="str">
        <f t="shared" si="22"/>
        <v/>
      </c>
      <c r="Z115" s="218" t="str">
        <f t="shared" si="22"/>
        <v/>
      </c>
    </row>
    <row r="116" spans="1:26" ht="13.5" x14ac:dyDescent="0.15">
      <c r="A116" s="211" t="str">
        <f t="shared" si="15"/>
        <v/>
      </c>
      <c r="B116" s="1"/>
      <c r="C116" s="1"/>
      <c r="D116" s="1"/>
      <c r="E116" s="1"/>
      <c r="F116" s="4"/>
      <c r="G116" s="149" t="str">
        <f t="shared" si="16"/>
        <v/>
      </c>
      <c r="H116" s="2"/>
      <c r="I116" s="70"/>
      <c r="J116" s="70"/>
      <c r="K116" s="70"/>
      <c r="L116" s="70"/>
      <c r="M116" s="70"/>
      <c r="N116" s="70"/>
      <c r="O116" s="70"/>
      <c r="P116" s="3"/>
      <c r="Q116" s="136">
        <f t="shared" si="17"/>
        <v>0</v>
      </c>
      <c r="S116" s="135">
        <f t="shared" si="20"/>
        <v>0</v>
      </c>
      <c r="T116" s="135">
        <f t="shared" si="21"/>
        <v>0</v>
      </c>
      <c r="U116" s="135">
        <f t="shared" si="18"/>
        <v>0</v>
      </c>
      <c r="V116" s="218">
        <f t="shared" si="19"/>
        <v>2</v>
      </c>
      <c r="W116" s="218" t="str">
        <f t="shared" si="22"/>
        <v/>
      </c>
      <c r="X116" s="218" t="str">
        <f t="shared" si="22"/>
        <v/>
      </c>
      <c r="Y116" s="218" t="str">
        <f t="shared" si="22"/>
        <v/>
      </c>
      <c r="Z116" s="218" t="str">
        <f t="shared" si="22"/>
        <v/>
      </c>
    </row>
    <row r="117" spans="1:26" ht="13.5" x14ac:dyDescent="0.15">
      <c r="A117" s="211" t="str">
        <f t="shared" ref="A117:A148" si="23">IF(OR(L117="",AND(G117&lt;&gt;"",G117&lt;=W117,G117&gt;=X117,OR(Y117&lt;&gt;1,D117="女"),OR(Z117&lt;&gt;1,J117&lt;&gt;""))),"","参加クラスエラー")</f>
        <v/>
      </c>
      <c r="B117" s="1"/>
      <c r="C117" s="1"/>
      <c r="D117" s="1"/>
      <c r="E117" s="1"/>
      <c r="F117" s="4"/>
      <c r="G117" s="149" t="str">
        <f t="shared" si="16"/>
        <v/>
      </c>
      <c r="H117" s="2"/>
      <c r="I117" s="70"/>
      <c r="J117" s="70"/>
      <c r="K117" s="70"/>
      <c r="L117" s="70"/>
      <c r="M117" s="70"/>
      <c r="N117" s="70"/>
      <c r="O117" s="70"/>
      <c r="P117" s="3"/>
      <c r="Q117" s="136">
        <f t="shared" ref="Q117:Q148" si="24">SUM(S117:T117)</f>
        <v>0</v>
      </c>
      <c r="S117" s="135">
        <f t="shared" si="20"/>
        <v>0</v>
      </c>
      <c r="T117" s="135">
        <f t="shared" si="21"/>
        <v>0</v>
      </c>
      <c r="U117" s="135">
        <f t="shared" ref="U117:U148" si="25">IF(L117="",0,IF(G117="","A",IF(G117&gt;=65,"S",IF(G117&lt;=6,0,IF(G117&lt;=15,"C","A")))))</f>
        <v>0</v>
      </c>
      <c r="V117" s="218">
        <f t="shared" ref="V117:V148" si="26">IF(G117&lt;=18,4,IF(E117=$E$213,3,2))</f>
        <v>2</v>
      </c>
      <c r="W117" s="218" t="str">
        <f t="shared" si="22"/>
        <v/>
      </c>
      <c r="X117" s="218" t="str">
        <f t="shared" si="22"/>
        <v/>
      </c>
      <c r="Y117" s="218" t="str">
        <f t="shared" si="22"/>
        <v/>
      </c>
      <c r="Z117" s="218" t="str">
        <f t="shared" si="22"/>
        <v/>
      </c>
    </row>
    <row r="118" spans="1:26" ht="13.5" x14ac:dyDescent="0.15">
      <c r="A118" s="211" t="str">
        <f t="shared" si="23"/>
        <v/>
      </c>
      <c r="B118" s="1"/>
      <c r="C118" s="1"/>
      <c r="D118" s="1"/>
      <c r="E118" s="1"/>
      <c r="F118" s="4"/>
      <c r="G118" s="149" t="str">
        <f t="shared" si="16"/>
        <v/>
      </c>
      <c r="H118" s="2"/>
      <c r="I118" s="70"/>
      <c r="J118" s="70"/>
      <c r="K118" s="70"/>
      <c r="L118" s="70"/>
      <c r="M118" s="70"/>
      <c r="N118" s="70"/>
      <c r="O118" s="70"/>
      <c r="P118" s="3"/>
      <c r="Q118" s="136">
        <f t="shared" si="24"/>
        <v>0</v>
      </c>
      <c r="S118" s="135">
        <f t="shared" si="20"/>
        <v>0</v>
      </c>
      <c r="T118" s="135">
        <f t="shared" si="21"/>
        <v>0</v>
      </c>
      <c r="U118" s="135">
        <f t="shared" si="25"/>
        <v>0</v>
      </c>
      <c r="V118" s="218">
        <f t="shared" si="26"/>
        <v>2</v>
      </c>
      <c r="W118" s="218" t="str">
        <f t="shared" ref="W118:Z149" si="27">IFERROR(VLOOKUP($L118,$L$214:$S$240,W$18,FALSE),"")</f>
        <v/>
      </c>
      <c r="X118" s="218" t="str">
        <f t="shared" si="27"/>
        <v/>
      </c>
      <c r="Y118" s="218" t="str">
        <f t="shared" si="27"/>
        <v/>
      </c>
      <c r="Z118" s="218" t="str">
        <f t="shared" si="27"/>
        <v/>
      </c>
    </row>
    <row r="119" spans="1:26" ht="13.5" x14ac:dyDescent="0.15">
      <c r="A119" s="211" t="str">
        <f t="shared" si="23"/>
        <v/>
      </c>
      <c r="B119" s="1"/>
      <c r="C119" s="1"/>
      <c r="D119" s="1"/>
      <c r="E119" s="1"/>
      <c r="F119" s="4"/>
      <c r="G119" s="149" t="str">
        <f t="shared" si="16"/>
        <v/>
      </c>
      <c r="H119" s="2"/>
      <c r="I119" s="70"/>
      <c r="J119" s="70"/>
      <c r="K119" s="70"/>
      <c r="L119" s="70"/>
      <c r="M119" s="70"/>
      <c r="N119" s="70"/>
      <c r="O119" s="70"/>
      <c r="P119" s="3"/>
      <c r="Q119" s="136">
        <f t="shared" si="24"/>
        <v>0</v>
      </c>
      <c r="S119" s="135">
        <f t="shared" si="20"/>
        <v>0</v>
      </c>
      <c r="T119" s="135">
        <f t="shared" si="21"/>
        <v>0</v>
      </c>
      <c r="U119" s="135">
        <f t="shared" si="25"/>
        <v>0</v>
      </c>
      <c r="V119" s="218">
        <f t="shared" si="26"/>
        <v>2</v>
      </c>
      <c r="W119" s="218" t="str">
        <f t="shared" si="27"/>
        <v/>
      </c>
      <c r="X119" s="218" t="str">
        <f t="shared" si="27"/>
        <v/>
      </c>
      <c r="Y119" s="218" t="str">
        <f t="shared" si="27"/>
        <v/>
      </c>
      <c r="Z119" s="218" t="str">
        <f t="shared" si="27"/>
        <v/>
      </c>
    </row>
    <row r="120" spans="1:26" ht="13.5" x14ac:dyDescent="0.15">
      <c r="A120" s="211" t="str">
        <f t="shared" si="23"/>
        <v/>
      </c>
      <c r="B120" s="1"/>
      <c r="C120" s="1"/>
      <c r="D120" s="1"/>
      <c r="E120" s="1"/>
      <c r="F120" s="4"/>
      <c r="G120" s="149" t="str">
        <f t="shared" si="16"/>
        <v/>
      </c>
      <c r="H120" s="2"/>
      <c r="I120" s="70"/>
      <c r="J120" s="70"/>
      <c r="K120" s="70"/>
      <c r="L120" s="70"/>
      <c r="M120" s="70"/>
      <c r="N120" s="70"/>
      <c r="O120" s="70"/>
      <c r="P120" s="3"/>
      <c r="Q120" s="136">
        <f t="shared" si="24"/>
        <v>0</v>
      </c>
      <c r="S120" s="135">
        <f t="shared" si="20"/>
        <v>0</v>
      </c>
      <c r="T120" s="135">
        <f t="shared" si="21"/>
        <v>0</v>
      </c>
      <c r="U120" s="135">
        <f t="shared" si="25"/>
        <v>0</v>
      </c>
      <c r="V120" s="218">
        <f t="shared" si="26"/>
        <v>2</v>
      </c>
      <c r="W120" s="218" t="str">
        <f t="shared" si="27"/>
        <v/>
      </c>
      <c r="X120" s="218" t="str">
        <f t="shared" si="27"/>
        <v/>
      </c>
      <c r="Y120" s="218" t="str">
        <f t="shared" si="27"/>
        <v/>
      </c>
      <c r="Z120" s="218" t="str">
        <f t="shared" si="27"/>
        <v/>
      </c>
    </row>
    <row r="121" spans="1:26" ht="13.5" x14ac:dyDescent="0.15">
      <c r="A121" s="211" t="str">
        <f t="shared" si="23"/>
        <v/>
      </c>
      <c r="B121" s="1"/>
      <c r="C121" s="1"/>
      <c r="D121" s="1"/>
      <c r="E121" s="1"/>
      <c r="F121" s="4"/>
      <c r="G121" s="149" t="str">
        <f t="shared" si="16"/>
        <v/>
      </c>
      <c r="H121" s="2"/>
      <c r="I121" s="70"/>
      <c r="J121" s="70"/>
      <c r="K121" s="70"/>
      <c r="L121" s="70"/>
      <c r="M121" s="70"/>
      <c r="N121" s="70"/>
      <c r="O121" s="70"/>
      <c r="P121" s="3"/>
      <c r="Q121" s="136">
        <f t="shared" si="24"/>
        <v>0</v>
      </c>
      <c r="S121" s="135">
        <f t="shared" si="20"/>
        <v>0</v>
      </c>
      <c r="T121" s="135">
        <f t="shared" si="21"/>
        <v>0</v>
      </c>
      <c r="U121" s="135">
        <f t="shared" si="25"/>
        <v>0</v>
      </c>
      <c r="V121" s="218">
        <f t="shared" si="26"/>
        <v>2</v>
      </c>
      <c r="W121" s="218" t="str">
        <f t="shared" si="27"/>
        <v/>
      </c>
      <c r="X121" s="218" t="str">
        <f t="shared" si="27"/>
        <v/>
      </c>
      <c r="Y121" s="218" t="str">
        <f t="shared" si="27"/>
        <v/>
      </c>
      <c r="Z121" s="218" t="str">
        <f t="shared" si="27"/>
        <v/>
      </c>
    </row>
    <row r="122" spans="1:26" ht="13.5" x14ac:dyDescent="0.15">
      <c r="A122" s="211" t="str">
        <f t="shared" si="23"/>
        <v/>
      </c>
      <c r="B122" s="1"/>
      <c r="C122" s="1"/>
      <c r="D122" s="1"/>
      <c r="E122" s="1"/>
      <c r="F122" s="4"/>
      <c r="G122" s="149" t="str">
        <f t="shared" si="16"/>
        <v/>
      </c>
      <c r="H122" s="2"/>
      <c r="I122" s="70"/>
      <c r="J122" s="70"/>
      <c r="K122" s="70"/>
      <c r="L122" s="70"/>
      <c r="M122" s="70"/>
      <c r="N122" s="70"/>
      <c r="O122" s="70"/>
      <c r="P122" s="3"/>
      <c r="Q122" s="136">
        <f t="shared" si="24"/>
        <v>0</v>
      </c>
      <c r="S122" s="135">
        <f t="shared" si="20"/>
        <v>0</v>
      </c>
      <c r="T122" s="135">
        <f t="shared" si="21"/>
        <v>0</v>
      </c>
      <c r="U122" s="135">
        <f t="shared" si="25"/>
        <v>0</v>
      </c>
      <c r="V122" s="218">
        <f t="shared" si="26"/>
        <v>2</v>
      </c>
      <c r="W122" s="218" t="str">
        <f t="shared" si="27"/>
        <v/>
      </c>
      <c r="X122" s="218" t="str">
        <f t="shared" si="27"/>
        <v/>
      </c>
      <c r="Y122" s="218" t="str">
        <f t="shared" si="27"/>
        <v/>
      </c>
      <c r="Z122" s="218" t="str">
        <f t="shared" si="27"/>
        <v/>
      </c>
    </row>
    <row r="123" spans="1:26" ht="13.5" x14ac:dyDescent="0.15">
      <c r="A123" s="211" t="str">
        <f t="shared" si="23"/>
        <v/>
      </c>
      <c r="B123" s="1"/>
      <c r="C123" s="1"/>
      <c r="D123" s="1"/>
      <c r="E123" s="1"/>
      <c r="F123" s="4"/>
      <c r="G123" s="149" t="str">
        <f t="shared" si="16"/>
        <v/>
      </c>
      <c r="H123" s="2"/>
      <c r="I123" s="70"/>
      <c r="J123" s="70"/>
      <c r="K123" s="70"/>
      <c r="L123" s="70"/>
      <c r="M123" s="70"/>
      <c r="N123" s="70"/>
      <c r="O123" s="70"/>
      <c r="P123" s="3"/>
      <c r="Q123" s="136">
        <f t="shared" si="24"/>
        <v>0</v>
      </c>
      <c r="S123" s="135">
        <f t="shared" si="20"/>
        <v>0</v>
      </c>
      <c r="T123" s="135">
        <f t="shared" si="21"/>
        <v>0</v>
      </c>
      <c r="U123" s="135">
        <f t="shared" si="25"/>
        <v>0</v>
      </c>
      <c r="V123" s="218">
        <f t="shared" si="26"/>
        <v>2</v>
      </c>
      <c r="W123" s="218" t="str">
        <f t="shared" si="27"/>
        <v/>
      </c>
      <c r="X123" s="218" t="str">
        <f t="shared" si="27"/>
        <v/>
      </c>
      <c r="Y123" s="218" t="str">
        <f t="shared" si="27"/>
        <v/>
      </c>
      <c r="Z123" s="218" t="str">
        <f t="shared" si="27"/>
        <v/>
      </c>
    </row>
    <row r="124" spans="1:26" ht="13.5" x14ac:dyDescent="0.15">
      <c r="A124" s="211" t="str">
        <f t="shared" si="23"/>
        <v/>
      </c>
      <c r="B124" s="1"/>
      <c r="C124" s="1"/>
      <c r="D124" s="1"/>
      <c r="E124" s="1"/>
      <c r="F124" s="4"/>
      <c r="G124" s="149" t="str">
        <f t="shared" si="16"/>
        <v/>
      </c>
      <c r="H124" s="2"/>
      <c r="I124" s="70"/>
      <c r="J124" s="70"/>
      <c r="K124" s="70"/>
      <c r="L124" s="70"/>
      <c r="M124" s="70"/>
      <c r="N124" s="70"/>
      <c r="O124" s="70"/>
      <c r="P124" s="3"/>
      <c r="Q124" s="136">
        <f t="shared" si="24"/>
        <v>0</v>
      </c>
      <c r="S124" s="135">
        <f t="shared" si="20"/>
        <v>0</v>
      </c>
      <c r="T124" s="135">
        <f t="shared" si="21"/>
        <v>0</v>
      </c>
      <c r="U124" s="135">
        <f t="shared" si="25"/>
        <v>0</v>
      </c>
      <c r="V124" s="218">
        <f t="shared" si="26"/>
        <v>2</v>
      </c>
      <c r="W124" s="218" t="str">
        <f t="shared" si="27"/>
        <v/>
      </c>
      <c r="X124" s="218" t="str">
        <f t="shared" si="27"/>
        <v/>
      </c>
      <c r="Y124" s="218" t="str">
        <f t="shared" si="27"/>
        <v/>
      </c>
      <c r="Z124" s="218" t="str">
        <f t="shared" si="27"/>
        <v/>
      </c>
    </row>
    <row r="125" spans="1:26" ht="13.5" x14ac:dyDescent="0.15">
      <c r="A125" s="211" t="str">
        <f t="shared" si="23"/>
        <v/>
      </c>
      <c r="B125" s="1"/>
      <c r="C125" s="1"/>
      <c r="D125" s="1"/>
      <c r="E125" s="1"/>
      <c r="F125" s="4"/>
      <c r="G125" s="149" t="str">
        <f t="shared" si="16"/>
        <v/>
      </c>
      <c r="H125" s="2"/>
      <c r="I125" s="70"/>
      <c r="J125" s="70"/>
      <c r="K125" s="70"/>
      <c r="L125" s="70"/>
      <c r="M125" s="70"/>
      <c r="N125" s="70"/>
      <c r="O125" s="70"/>
      <c r="P125" s="3"/>
      <c r="Q125" s="136">
        <f t="shared" si="24"/>
        <v>0</v>
      </c>
      <c r="S125" s="135">
        <f t="shared" si="20"/>
        <v>0</v>
      </c>
      <c r="T125" s="135">
        <f t="shared" si="21"/>
        <v>0</v>
      </c>
      <c r="U125" s="135">
        <f t="shared" si="25"/>
        <v>0</v>
      </c>
      <c r="V125" s="218">
        <f t="shared" si="26"/>
        <v>2</v>
      </c>
      <c r="W125" s="218" t="str">
        <f t="shared" si="27"/>
        <v/>
      </c>
      <c r="X125" s="218" t="str">
        <f t="shared" si="27"/>
        <v/>
      </c>
      <c r="Y125" s="218" t="str">
        <f t="shared" si="27"/>
        <v/>
      </c>
      <c r="Z125" s="218" t="str">
        <f t="shared" si="27"/>
        <v/>
      </c>
    </row>
    <row r="126" spans="1:26" ht="13.5" x14ac:dyDescent="0.15">
      <c r="A126" s="211" t="str">
        <f t="shared" si="23"/>
        <v/>
      </c>
      <c r="B126" s="1"/>
      <c r="C126" s="1"/>
      <c r="D126" s="1"/>
      <c r="E126" s="1"/>
      <c r="F126" s="4"/>
      <c r="G126" s="149" t="str">
        <f t="shared" si="16"/>
        <v/>
      </c>
      <c r="H126" s="2"/>
      <c r="I126" s="70"/>
      <c r="J126" s="70"/>
      <c r="K126" s="70"/>
      <c r="L126" s="70"/>
      <c r="M126" s="70"/>
      <c r="N126" s="70"/>
      <c r="O126" s="70"/>
      <c r="P126" s="3"/>
      <c r="Q126" s="136">
        <f t="shared" si="24"/>
        <v>0</v>
      </c>
      <c r="S126" s="135">
        <f t="shared" si="20"/>
        <v>0</v>
      </c>
      <c r="T126" s="135">
        <f t="shared" si="21"/>
        <v>0</v>
      </c>
      <c r="U126" s="135">
        <f t="shared" si="25"/>
        <v>0</v>
      </c>
      <c r="V126" s="218">
        <f t="shared" si="26"/>
        <v>2</v>
      </c>
      <c r="W126" s="218" t="str">
        <f t="shared" si="27"/>
        <v/>
      </c>
      <c r="X126" s="218" t="str">
        <f t="shared" si="27"/>
        <v/>
      </c>
      <c r="Y126" s="218" t="str">
        <f t="shared" si="27"/>
        <v/>
      </c>
      <c r="Z126" s="218" t="str">
        <f t="shared" si="27"/>
        <v/>
      </c>
    </row>
    <row r="127" spans="1:26" ht="13.5" x14ac:dyDescent="0.15">
      <c r="A127" s="211" t="str">
        <f t="shared" si="23"/>
        <v/>
      </c>
      <c r="B127" s="1"/>
      <c r="C127" s="1"/>
      <c r="D127" s="1"/>
      <c r="E127" s="1"/>
      <c r="F127" s="4"/>
      <c r="G127" s="149" t="str">
        <f t="shared" si="16"/>
        <v/>
      </c>
      <c r="H127" s="2"/>
      <c r="I127" s="70"/>
      <c r="J127" s="70"/>
      <c r="K127" s="70"/>
      <c r="L127" s="70"/>
      <c r="M127" s="70"/>
      <c r="N127" s="70"/>
      <c r="O127" s="70"/>
      <c r="P127" s="3"/>
      <c r="Q127" s="136">
        <f t="shared" si="24"/>
        <v>0</v>
      </c>
      <c r="S127" s="135">
        <f t="shared" si="20"/>
        <v>0</v>
      </c>
      <c r="T127" s="135">
        <f t="shared" si="21"/>
        <v>0</v>
      </c>
      <c r="U127" s="135">
        <f t="shared" si="25"/>
        <v>0</v>
      </c>
      <c r="V127" s="218">
        <f t="shared" si="26"/>
        <v>2</v>
      </c>
      <c r="W127" s="218" t="str">
        <f t="shared" si="27"/>
        <v/>
      </c>
      <c r="X127" s="218" t="str">
        <f t="shared" si="27"/>
        <v/>
      </c>
      <c r="Y127" s="218" t="str">
        <f t="shared" si="27"/>
        <v/>
      </c>
      <c r="Z127" s="218" t="str">
        <f t="shared" si="27"/>
        <v/>
      </c>
    </row>
    <row r="128" spans="1:26" ht="13.5" x14ac:dyDescent="0.15">
      <c r="A128" s="211" t="str">
        <f t="shared" si="23"/>
        <v/>
      </c>
      <c r="B128" s="1"/>
      <c r="C128" s="1"/>
      <c r="D128" s="1"/>
      <c r="E128" s="1"/>
      <c r="F128" s="4"/>
      <c r="G128" s="149" t="str">
        <f t="shared" si="16"/>
        <v/>
      </c>
      <c r="H128" s="2"/>
      <c r="I128" s="70"/>
      <c r="J128" s="70"/>
      <c r="K128" s="70"/>
      <c r="L128" s="70"/>
      <c r="M128" s="70"/>
      <c r="N128" s="70"/>
      <c r="O128" s="70"/>
      <c r="P128" s="3"/>
      <c r="Q128" s="136">
        <f t="shared" si="24"/>
        <v>0</v>
      </c>
      <c r="S128" s="135">
        <f t="shared" si="20"/>
        <v>0</v>
      </c>
      <c r="T128" s="135">
        <f t="shared" si="21"/>
        <v>0</v>
      </c>
      <c r="U128" s="135">
        <f t="shared" si="25"/>
        <v>0</v>
      </c>
      <c r="V128" s="218">
        <f t="shared" si="26"/>
        <v>2</v>
      </c>
      <c r="W128" s="218" t="str">
        <f t="shared" si="27"/>
        <v/>
      </c>
      <c r="X128" s="218" t="str">
        <f t="shared" si="27"/>
        <v/>
      </c>
      <c r="Y128" s="218" t="str">
        <f t="shared" si="27"/>
        <v/>
      </c>
      <c r="Z128" s="218" t="str">
        <f t="shared" si="27"/>
        <v/>
      </c>
    </row>
    <row r="129" spans="1:26" ht="13.5" x14ac:dyDescent="0.15">
      <c r="A129" s="211" t="str">
        <f t="shared" si="23"/>
        <v/>
      </c>
      <c r="B129" s="1"/>
      <c r="C129" s="1"/>
      <c r="D129" s="1"/>
      <c r="E129" s="1"/>
      <c r="F129" s="4"/>
      <c r="G129" s="149" t="str">
        <f t="shared" si="16"/>
        <v/>
      </c>
      <c r="H129" s="2"/>
      <c r="I129" s="70"/>
      <c r="J129" s="70"/>
      <c r="K129" s="70"/>
      <c r="L129" s="70"/>
      <c r="M129" s="70"/>
      <c r="N129" s="70"/>
      <c r="O129" s="70"/>
      <c r="P129" s="3"/>
      <c r="Q129" s="136">
        <f t="shared" si="24"/>
        <v>0</v>
      </c>
      <c r="S129" s="135">
        <f t="shared" si="20"/>
        <v>0</v>
      </c>
      <c r="T129" s="135">
        <f t="shared" si="21"/>
        <v>0</v>
      </c>
      <c r="U129" s="135">
        <f t="shared" si="25"/>
        <v>0</v>
      </c>
      <c r="V129" s="218">
        <f t="shared" si="26"/>
        <v>2</v>
      </c>
      <c r="W129" s="218" t="str">
        <f t="shared" si="27"/>
        <v/>
      </c>
      <c r="X129" s="218" t="str">
        <f t="shared" si="27"/>
        <v/>
      </c>
      <c r="Y129" s="218" t="str">
        <f t="shared" si="27"/>
        <v/>
      </c>
      <c r="Z129" s="218" t="str">
        <f t="shared" si="27"/>
        <v/>
      </c>
    </row>
    <row r="130" spans="1:26" ht="13.5" x14ac:dyDescent="0.15">
      <c r="A130" s="211" t="str">
        <f t="shared" si="23"/>
        <v/>
      </c>
      <c r="B130" s="1"/>
      <c r="C130" s="1"/>
      <c r="D130" s="1"/>
      <c r="E130" s="1"/>
      <c r="F130" s="4"/>
      <c r="G130" s="149" t="str">
        <f t="shared" si="16"/>
        <v/>
      </c>
      <c r="H130" s="2"/>
      <c r="I130" s="70"/>
      <c r="J130" s="70"/>
      <c r="K130" s="70"/>
      <c r="L130" s="70"/>
      <c r="M130" s="70"/>
      <c r="N130" s="70"/>
      <c r="O130" s="70"/>
      <c r="P130" s="3"/>
      <c r="Q130" s="136">
        <f t="shared" si="24"/>
        <v>0</v>
      </c>
      <c r="S130" s="135">
        <f t="shared" si="20"/>
        <v>0</v>
      </c>
      <c r="T130" s="135">
        <f t="shared" si="21"/>
        <v>0</v>
      </c>
      <c r="U130" s="135">
        <f t="shared" si="25"/>
        <v>0</v>
      </c>
      <c r="V130" s="218">
        <f t="shared" si="26"/>
        <v>2</v>
      </c>
      <c r="W130" s="218" t="str">
        <f t="shared" si="27"/>
        <v/>
      </c>
      <c r="X130" s="218" t="str">
        <f t="shared" si="27"/>
        <v/>
      </c>
      <c r="Y130" s="218" t="str">
        <f t="shared" si="27"/>
        <v/>
      </c>
      <c r="Z130" s="218" t="str">
        <f t="shared" si="27"/>
        <v/>
      </c>
    </row>
    <row r="131" spans="1:26" ht="13.5" x14ac:dyDescent="0.15">
      <c r="A131" s="211" t="str">
        <f t="shared" si="23"/>
        <v/>
      </c>
      <c r="B131" s="1"/>
      <c r="C131" s="1"/>
      <c r="D131" s="1"/>
      <c r="E131" s="1"/>
      <c r="F131" s="4"/>
      <c r="G131" s="149" t="str">
        <f t="shared" si="16"/>
        <v/>
      </c>
      <c r="H131" s="2"/>
      <c r="I131" s="70"/>
      <c r="J131" s="70"/>
      <c r="K131" s="70"/>
      <c r="L131" s="70"/>
      <c r="M131" s="70"/>
      <c r="N131" s="70"/>
      <c r="O131" s="70"/>
      <c r="P131" s="3"/>
      <c r="Q131" s="136">
        <f t="shared" si="24"/>
        <v>0</v>
      </c>
      <c r="S131" s="135">
        <f t="shared" si="20"/>
        <v>0</v>
      </c>
      <c r="T131" s="135">
        <f t="shared" si="21"/>
        <v>0</v>
      </c>
      <c r="U131" s="135">
        <f t="shared" si="25"/>
        <v>0</v>
      </c>
      <c r="V131" s="218">
        <f t="shared" si="26"/>
        <v>2</v>
      </c>
      <c r="W131" s="218" t="str">
        <f t="shared" si="27"/>
        <v/>
      </c>
      <c r="X131" s="218" t="str">
        <f t="shared" si="27"/>
        <v/>
      </c>
      <c r="Y131" s="218" t="str">
        <f t="shared" si="27"/>
        <v/>
      </c>
      <c r="Z131" s="218" t="str">
        <f t="shared" si="27"/>
        <v/>
      </c>
    </row>
    <row r="132" spans="1:26" ht="13.5" x14ac:dyDescent="0.15">
      <c r="A132" s="211" t="str">
        <f t="shared" si="23"/>
        <v/>
      </c>
      <c r="B132" s="1"/>
      <c r="C132" s="1"/>
      <c r="D132" s="1"/>
      <c r="E132" s="1"/>
      <c r="F132" s="4"/>
      <c r="G132" s="149" t="str">
        <f t="shared" si="16"/>
        <v/>
      </c>
      <c r="H132" s="2"/>
      <c r="I132" s="70"/>
      <c r="J132" s="70"/>
      <c r="K132" s="70"/>
      <c r="L132" s="70"/>
      <c r="M132" s="70"/>
      <c r="N132" s="70"/>
      <c r="O132" s="70"/>
      <c r="P132" s="3"/>
      <c r="Q132" s="136">
        <f t="shared" si="24"/>
        <v>0</v>
      </c>
      <c r="S132" s="135">
        <f t="shared" si="20"/>
        <v>0</v>
      </c>
      <c r="T132" s="135">
        <f t="shared" si="21"/>
        <v>0</v>
      </c>
      <c r="U132" s="135">
        <f t="shared" si="25"/>
        <v>0</v>
      </c>
      <c r="V132" s="218">
        <f t="shared" si="26"/>
        <v>2</v>
      </c>
      <c r="W132" s="218" t="str">
        <f t="shared" si="27"/>
        <v/>
      </c>
      <c r="X132" s="218" t="str">
        <f t="shared" si="27"/>
        <v/>
      </c>
      <c r="Y132" s="218" t="str">
        <f t="shared" si="27"/>
        <v/>
      </c>
      <c r="Z132" s="218" t="str">
        <f t="shared" si="27"/>
        <v/>
      </c>
    </row>
    <row r="133" spans="1:26" ht="13.5" x14ac:dyDescent="0.15">
      <c r="A133" s="211" t="str">
        <f t="shared" si="23"/>
        <v/>
      </c>
      <c r="B133" s="1"/>
      <c r="C133" s="1"/>
      <c r="D133" s="1"/>
      <c r="E133" s="1"/>
      <c r="F133" s="4"/>
      <c r="G133" s="149" t="str">
        <f t="shared" si="16"/>
        <v/>
      </c>
      <c r="H133" s="2"/>
      <c r="I133" s="70"/>
      <c r="J133" s="70"/>
      <c r="K133" s="70"/>
      <c r="L133" s="70"/>
      <c r="M133" s="70"/>
      <c r="N133" s="70"/>
      <c r="O133" s="70"/>
      <c r="P133" s="3"/>
      <c r="Q133" s="136">
        <f t="shared" si="24"/>
        <v>0</v>
      </c>
      <c r="S133" s="135">
        <f t="shared" si="20"/>
        <v>0</v>
      </c>
      <c r="T133" s="135">
        <f t="shared" si="21"/>
        <v>0</v>
      </c>
      <c r="U133" s="135">
        <f t="shared" si="25"/>
        <v>0</v>
      </c>
      <c r="V133" s="218">
        <f t="shared" si="26"/>
        <v>2</v>
      </c>
      <c r="W133" s="218" t="str">
        <f t="shared" si="27"/>
        <v/>
      </c>
      <c r="X133" s="218" t="str">
        <f t="shared" si="27"/>
        <v/>
      </c>
      <c r="Y133" s="218" t="str">
        <f t="shared" si="27"/>
        <v/>
      </c>
      <c r="Z133" s="218" t="str">
        <f t="shared" si="27"/>
        <v/>
      </c>
    </row>
    <row r="134" spans="1:26" ht="13.5" x14ac:dyDescent="0.15">
      <c r="A134" s="211" t="str">
        <f t="shared" si="23"/>
        <v/>
      </c>
      <c r="B134" s="1"/>
      <c r="C134" s="1"/>
      <c r="D134" s="1"/>
      <c r="E134" s="1"/>
      <c r="F134" s="4"/>
      <c r="G134" s="149" t="str">
        <f t="shared" si="16"/>
        <v/>
      </c>
      <c r="H134" s="2"/>
      <c r="I134" s="70"/>
      <c r="J134" s="70"/>
      <c r="K134" s="70"/>
      <c r="L134" s="70"/>
      <c r="M134" s="70"/>
      <c r="N134" s="70"/>
      <c r="O134" s="70"/>
      <c r="P134" s="3"/>
      <c r="Q134" s="136">
        <f t="shared" si="24"/>
        <v>0</v>
      </c>
      <c r="S134" s="135">
        <f t="shared" si="20"/>
        <v>0</v>
      </c>
      <c r="T134" s="135">
        <f t="shared" si="21"/>
        <v>0</v>
      </c>
      <c r="U134" s="135">
        <f t="shared" si="25"/>
        <v>0</v>
      </c>
      <c r="V134" s="218">
        <f t="shared" si="26"/>
        <v>2</v>
      </c>
      <c r="W134" s="218" t="str">
        <f t="shared" si="27"/>
        <v/>
      </c>
      <c r="X134" s="218" t="str">
        <f t="shared" si="27"/>
        <v/>
      </c>
      <c r="Y134" s="218" t="str">
        <f t="shared" si="27"/>
        <v/>
      </c>
      <c r="Z134" s="218" t="str">
        <f t="shared" si="27"/>
        <v/>
      </c>
    </row>
    <row r="135" spans="1:26" ht="13.5" x14ac:dyDescent="0.15">
      <c r="A135" s="211" t="str">
        <f t="shared" si="23"/>
        <v/>
      </c>
      <c r="B135" s="1"/>
      <c r="C135" s="1"/>
      <c r="D135" s="1"/>
      <c r="E135" s="1"/>
      <c r="F135" s="4"/>
      <c r="G135" s="149" t="str">
        <f t="shared" si="16"/>
        <v/>
      </c>
      <c r="H135" s="2"/>
      <c r="I135" s="70"/>
      <c r="J135" s="70"/>
      <c r="K135" s="70"/>
      <c r="L135" s="70"/>
      <c r="M135" s="70"/>
      <c r="N135" s="70"/>
      <c r="O135" s="70"/>
      <c r="P135" s="3"/>
      <c r="Q135" s="136">
        <f t="shared" si="24"/>
        <v>0</v>
      </c>
      <c r="S135" s="135">
        <f t="shared" si="20"/>
        <v>0</v>
      </c>
      <c r="T135" s="135">
        <f t="shared" si="21"/>
        <v>0</v>
      </c>
      <c r="U135" s="135">
        <f t="shared" si="25"/>
        <v>0</v>
      </c>
      <c r="V135" s="218">
        <f t="shared" si="26"/>
        <v>2</v>
      </c>
      <c r="W135" s="218" t="str">
        <f t="shared" si="27"/>
        <v/>
      </c>
      <c r="X135" s="218" t="str">
        <f t="shared" si="27"/>
        <v/>
      </c>
      <c r="Y135" s="218" t="str">
        <f t="shared" si="27"/>
        <v/>
      </c>
      <c r="Z135" s="218" t="str">
        <f t="shared" si="27"/>
        <v/>
      </c>
    </row>
    <row r="136" spans="1:26" ht="13.5" x14ac:dyDescent="0.15">
      <c r="A136" s="211" t="str">
        <f t="shared" si="23"/>
        <v/>
      </c>
      <c r="B136" s="1"/>
      <c r="C136" s="1"/>
      <c r="D136" s="1"/>
      <c r="E136" s="1"/>
      <c r="F136" s="4"/>
      <c r="G136" s="149" t="str">
        <f t="shared" si="16"/>
        <v/>
      </c>
      <c r="H136" s="2"/>
      <c r="I136" s="70"/>
      <c r="J136" s="70"/>
      <c r="K136" s="70"/>
      <c r="L136" s="70"/>
      <c r="M136" s="70"/>
      <c r="N136" s="70"/>
      <c r="O136" s="70"/>
      <c r="P136" s="3"/>
      <c r="Q136" s="136">
        <f t="shared" si="24"/>
        <v>0</v>
      </c>
      <c r="S136" s="135">
        <f t="shared" si="20"/>
        <v>0</v>
      </c>
      <c r="T136" s="135">
        <f t="shared" si="21"/>
        <v>0</v>
      </c>
      <c r="U136" s="135">
        <f t="shared" si="25"/>
        <v>0</v>
      </c>
      <c r="V136" s="218">
        <f t="shared" si="26"/>
        <v>2</v>
      </c>
      <c r="W136" s="218" t="str">
        <f t="shared" si="27"/>
        <v/>
      </c>
      <c r="X136" s="218" t="str">
        <f t="shared" si="27"/>
        <v/>
      </c>
      <c r="Y136" s="218" t="str">
        <f t="shared" si="27"/>
        <v/>
      </c>
      <c r="Z136" s="218" t="str">
        <f t="shared" si="27"/>
        <v/>
      </c>
    </row>
    <row r="137" spans="1:26" ht="13.5" x14ac:dyDescent="0.15">
      <c r="A137" s="211" t="str">
        <f t="shared" si="23"/>
        <v/>
      </c>
      <c r="B137" s="1"/>
      <c r="C137" s="1"/>
      <c r="D137" s="1"/>
      <c r="E137" s="1"/>
      <c r="F137" s="4"/>
      <c r="G137" s="149" t="str">
        <f t="shared" si="16"/>
        <v/>
      </c>
      <c r="H137" s="2"/>
      <c r="I137" s="70"/>
      <c r="J137" s="70"/>
      <c r="K137" s="70"/>
      <c r="L137" s="70"/>
      <c r="M137" s="70"/>
      <c r="N137" s="70"/>
      <c r="O137" s="70"/>
      <c r="P137" s="3"/>
      <c r="Q137" s="136">
        <f t="shared" si="24"/>
        <v>0</v>
      </c>
      <c r="S137" s="135">
        <f t="shared" si="20"/>
        <v>0</v>
      </c>
      <c r="T137" s="135">
        <f t="shared" si="21"/>
        <v>0</v>
      </c>
      <c r="U137" s="135">
        <f t="shared" si="25"/>
        <v>0</v>
      </c>
      <c r="V137" s="218">
        <f t="shared" si="26"/>
        <v>2</v>
      </c>
      <c r="W137" s="218" t="str">
        <f t="shared" si="27"/>
        <v/>
      </c>
      <c r="X137" s="218" t="str">
        <f t="shared" si="27"/>
        <v/>
      </c>
      <c r="Y137" s="218" t="str">
        <f t="shared" si="27"/>
        <v/>
      </c>
      <c r="Z137" s="218" t="str">
        <f t="shared" si="27"/>
        <v/>
      </c>
    </row>
    <row r="138" spans="1:26" ht="13.5" x14ac:dyDescent="0.15">
      <c r="A138" s="211" t="str">
        <f t="shared" si="23"/>
        <v/>
      </c>
      <c r="B138" s="1"/>
      <c r="C138" s="1"/>
      <c r="D138" s="1"/>
      <c r="E138" s="1"/>
      <c r="F138" s="4"/>
      <c r="G138" s="149" t="str">
        <f t="shared" si="16"/>
        <v/>
      </c>
      <c r="H138" s="2"/>
      <c r="I138" s="70"/>
      <c r="J138" s="70"/>
      <c r="K138" s="70"/>
      <c r="L138" s="70"/>
      <c r="M138" s="70"/>
      <c r="N138" s="70"/>
      <c r="O138" s="70"/>
      <c r="P138" s="3"/>
      <c r="Q138" s="136">
        <f t="shared" si="24"/>
        <v>0</v>
      </c>
      <c r="S138" s="135">
        <f t="shared" si="20"/>
        <v>0</v>
      </c>
      <c r="T138" s="135">
        <f t="shared" si="21"/>
        <v>0</v>
      </c>
      <c r="U138" s="135">
        <f t="shared" si="25"/>
        <v>0</v>
      </c>
      <c r="V138" s="218">
        <f t="shared" si="26"/>
        <v>2</v>
      </c>
      <c r="W138" s="218" t="str">
        <f t="shared" si="27"/>
        <v/>
      </c>
      <c r="X138" s="218" t="str">
        <f t="shared" si="27"/>
        <v/>
      </c>
      <c r="Y138" s="218" t="str">
        <f t="shared" si="27"/>
        <v/>
      </c>
      <c r="Z138" s="218" t="str">
        <f t="shared" si="27"/>
        <v/>
      </c>
    </row>
    <row r="139" spans="1:26" ht="13.5" x14ac:dyDescent="0.15">
      <c r="A139" s="211" t="str">
        <f t="shared" si="23"/>
        <v/>
      </c>
      <c r="B139" s="1"/>
      <c r="C139" s="1"/>
      <c r="D139" s="1"/>
      <c r="E139" s="1"/>
      <c r="F139" s="4"/>
      <c r="G139" s="149" t="str">
        <f t="shared" si="16"/>
        <v/>
      </c>
      <c r="H139" s="2"/>
      <c r="I139" s="70"/>
      <c r="J139" s="70"/>
      <c r="K139" s="70"/>
      <c r="L139" s="70"/>
      <c r="M139" s="70"/>
      <c r="N139" s="70"/>
      <c r="O139" s="70"/>
      <c r="P139" s="3"/>
      <c r="Q139" s="136">
        <f t="shared" si="24"/>
        <v>0</v>
      </c>
      <c r="S139" s="135">
        <f t="shared" si="20"/>
        <v>0</v>
      </c>
      <c r="T139" s="135">
        <f t="shared" si="21"/>
        <v>0</v>
      </c>
      <c r="U139" s="135">
        <f t="shared" si="25"/>
        <v>0</v>
      </c>
      <c r="V139" s="218">
        <f t="shared" si="26"/>
        <v>2</v>
      </c>
      <c r="W139" s="218" t="str">
        <f t="shared" si="27"/>
        <v/>
      </c>
      <c r="X139" s="218" t="str">
        <f t="shared" si="27"/>
        <v/>
      </c>
      <c r="Y139" s="218" t="str">
        <f t="shared" si="27"/>
        <v/>
      </c>
      <c r="Z139" s="218" t="str">
        <f t="shared" si="27"/>
        <v/>
      </c>
    </row>
    <row r="140" spans="1:26" ht="13.5" x14ac:dyDescent="0.15">
      <c r="A140" s="211" t="str">
        <f t="shared" si="23"/>
        <v/>
      </c>
      <c r="B140" s="1"/>
      <c r="C140" s="1"/>
      <c r="D140" s="1"/>
      <c r="E140" s="1"/>
      <c r="F140" s="4"/>
      <c r="G140" s="149" t="str">
        <f t="shared" si="16"/>
        <v/>
      </c>
      <c r="H140" s="2"/>
      <c r="I140" s="70"/>
      <c r="J140" s="70"/>
      <c r="K140" s="70"/>
      <c r="L140" s="70"/>
      <c r="M140" s="70"/>
      <c r="N140" s="70"/>
      <c r="O140" s="70"/>
      <c r="P140" s="3"/>
      <c r="Q140" s="136">
        <f t="shared" si="24"/>
        <v>0</v>
      </c>
      <c r="S140" s="135">
        <f t="shared" si="20"/>
        <v>0</v>
      </c>
      <c r="T140" s="135">
        <f t="shared" si="21"/>
        <v>0</v>
      </c>
      <c r="U140" s="135">
        <f t="shared" si="25"/>
        <v>0</v>
      </c>
      <c r="V140" s="218">
        <f t="shared" si="26"/>
        <v>2</v>
      </c>
      <c r="W140" s="218" t="str">
        <f t="shared" si="27"/>
        <v/>
      </c>
      <c r="X140" s="218" t="str">
        <f t="shared" si="27"/>
        <v/>
      </c>
      <c r="Y140" s="218" t="str">
        <f t="shared" si="27"/>
        <v/>
      </c>
      <c r="Z140" s="218" t="str">
        <f t="shared" si="27"/>
        <v/>
      </c>
    </row>
    <row r="141" spans="1:26" ht="13.5" x14ac:dyDescent="0.15">
      <c r="A141" s="211" t="str">
        <f t="shared" si="23"/>
        <v/>
      </c>
      <c r="B141" s="1"/>
      <c r="C141" s="1"/>
      <c r="D141" s="1"/>
      <c r="E141" s="1"/>
      <c r="F141" s="4"/>
      <c r="G141" s="149" t="str">
        <f t="shared" si="16"/>
        <v/>
      </c>
      <c r="H141" s="2"/>
      <c r="I141" s="70"/>
      <c r="J141" s="70"/>
      <c r="K141" s="70"/>
      <c r="L141" s="70"/>
      <c r="M141" s="70"/>
      <c r="N141" s="70"/>
      <c r="O141" s="70"/>
      <c r="P141" s="3"/>
      <c r="Q141" s="136">
        <f t="shared" si="24"/>
        <v>0</v>
      </c>
      <c r="S141" s="135">
        <f t="shared" si="20"/>
        <v>0</v>
      </c>
      <c r="T141" s="135">
        <f t="shared" si="21"/>
        <v>0</v>
      </c>
      <c r="U141" s="135">
        <f t="shared" si="25"/>
        <v>0</v>
      </c>
      <c r="V141" s="218">
        <f t="shared" si="26"/>
        <v>2</v>
      </c>
      <c r="W141" s="218" t="str">
        <f t="shared" si="27"/>
        <v/>
      </c>
      <c r="X141" s="218" t="str">
        <f t="shared" si="27"/>
        <v/>
      </c>
      <c r="Y141" s="218" t="str">
        <f t="shared" si="27"/>
        <v/>
      </c>
      <c r="Z141" s="218" t="str">
        <f t="shared" si="27"/>
        <v/>
      </c>
    </row>
    <row r="142" spans="1:26" ht="13.5" x14ac:dyDescent="0.15">
      <c r="A142" s="211" t="str">
        <f t="shared" si="23"/>
        <v/>
      </c>
      <c r="B142" s="1"/>
      <c r="C142" s="1"/>
      <c r="D142" s="1"/>
      <c r="E142" s="1"/>
      <c r="F142" s="4"/>
      <c r="G142" s="149" t="str">
        <f t="shared" si="16"/>
        <v/>
      </c>
      <c r="H142" s="2"/>
      <c r="I142" s="70"/>
      <c r="J142" s="70"/>
      <c r="K142" s="70"/>
      <c r="L142" s="70"/>
      <c r="M142" s="70"/>
      <c r="N142" s="70"/>
      <c r="O142" s="70"/>
      <c r="P142" s="3"/>
      <c r="Q142" s="136">
        <f t="shared" si="24"/>
        <v>0</v>
      </c>
      <c r="S142" s="135">
        <f t="shared" si="20"/>
        <v>0</v>
      </c>
      <c r="T142" s="135">
        <f t="shared" si="21"/>
        <v>0</v>
      </c>
      <c r="U142" s="135">
        <f t="shared" si="25"/>
        <v>0</v>
      </c>
      <c r="V142" s="218">
        <f t="shared" si="26"/>
        <v>2</v>
      </c>
      <c r="W142" s="218" t="str">
        <f t="shared" si="27"/>
        <v/>
      </c>
      <c r="X142" s="218" t="str">
        <f t="shared" si="27"/>
        <v/>
      </c>
      <c r="Y142" s="218" t="str">
        <f t="shared" si="27"/>
        <v/>
      </c>
      <c r="Z142" s="218" t="str">
        <f t="shared" si="27"/>
        <v/>
      </c>
    </row>
    <row r="143" spans="1:26" ht="13.5" x14ac:dyDescent="0.15">
      <c r="A143" s="211" t="str">
        <f t="shared" si="23"/>
        <v/>
      </c>
      <c r="B143" s="1"/>
      <c r="C143" s="1"/>
      <c r="D143" s="1"/>
      <c r="E143" s="1"/>
      <c r="F143" s="4"/>
      <c r="G143" s="149" t="str">
        <f t="shared" si="16"/>
        <v/>
      </c>
      <c r="H143" s="2"/>
      <c r="I143" s="70"/>
      <c r="J143" s="70"/>
      <c r="K143" s="70"/>
      <c r="L143" s="70"/>
      <c r="M143" s="70"/>
      <c r="N143" s="70"/>
      <c r="O143" s="70"/>
      <c r="P143" s="3"/>
      <c r="Q143" s="136">
        <f t="shared" si="24"/>
        <v>0</v>
      </c>
      <c r="S143" s="135">
        <f t="shared" si="20"/>
        <v>0</v>
      </c>
      <c r="T143" s="135">
        <f t="shared" si="21"/>
        <v>0</v>
      </c>
      <c r="U143" s="135">
        <f t="shared" si="25"/>
        <v>0</v>
      </c>
      <c r="V143" s="218">
        <f t="shared" si="26"/>
        <v>2</v>
      </c>
      <c r="W143" s="218" t="str">
        <f t="shared" si="27"/>
        <v/>
      </c>
      <c r="X143" s="218" t="str">
        <f t="shared" si="27"/>
        <v/>
      </c>
      <c r="Y143" s="218" t="str">
        <f t="shared" si="27"/>
        <v/>
      </c>
      <c r="Z143" s="218" t="str">
        <f t="shared" si="27"/>
        <v/>
      </c>
    </row>
    <row r="144" spans="1:26" ht="13.5" x14ac:dyDescent="0.15">
      <c r="A144" s="211" t="str">
        <f t="shared" si="23"/>
        <v/>
      </c>
      <c r="B144" s="1"/>
      <c r="C144" s="1"/>
      <c r="D144" s="1"/>
      <c r="E144" s="1"/>
      <c r="F144" s="4"/>
      <c r="G144" s="149" t="str">
        <f t="shared" si="16"/>
        <v/>
      </c>
      <c r="H144" s="2"/>
      <c r="I144" s="70"/>
      <c r="J144" s="70"/>
      <c r="K144" s="70"/>
      <c r="L144" s="70"/>
      <c r="M144" s="70"/>
      <c r="N144" s="70"/>
      <c r="O144" s="70"/>
      <c r="P144" s="3"/>
      <c r="Q144" s="136">
        <f t="shared" si="24"/>
        <v>0</v>
      </c>
      <c r="S144" s="135">
        <f t="shared" si="20"/>
        <v>0</v>
      </c>
      <c r="T144" s="135">
        <f t="shared" si="21"/>
        <v>0</v>
      </c>
      <c r="U144" s="135">
        <f t="shared" si="25"/>
        <v>0</v>
      </c>
      <c r="V144" s="218">
        <f t="shared" si="26"/>
        <v>2</v>
      </c>
      <c r="W144" s="218" t="str">
        <f t="shared" si="27"/>
        <v/>
      </c>
      <c r="X144" s="218" t="str">
        <f t="shared" si="27"/>
        <v/>
      </c>
      <c r="Y144" s="218" t="str">
        <f t="shared" si="27"/>
        <v/>
      </c>
      <c r="Z144" s="218" t="str">
        <f t="shared" si="27"/>
        <v/>
      </c>
    </row>
    <row r="145" spans="1:26" ht="13.5" x14ac:dyDescent="0.15">
      <c r="A145" s="211" t="str">
        <f t="shared" si="23"/>
        <v/>
      </c>
      <c r="B145" s="1"/>
      <c r="C145" s="1"/>
      <c r="D145" s="1"/>
      <c r="E145" s="1"/>
      <c r="F145" s="4"/>
      <c r="G145" s="149" t="str">
        <f t="shared" si="16"/>
        <v/>
      </c>
      <c r="H145" s="2"/>
      <c r="I145" s="70"/>
      <c r="J145" s="70"/>
      <c r="K145" s="70"/>
      <c r="L145" s="70"/>
      <c r="M145" s="70"/>
      <c r="N145" s="70"/>
      <c r="O145" s="70"/>
      <c r="P145" s="3"/>
      <c r="Q145" s="136">
        <f t="shared" si="24"/>
        <v>0</v>
      </c>
      <c r="S145" s="135">
        <f t="shared" si="20"/>
        <v>0</v>
      </c>
      <c r="T145" s="135">
        <f t="shared" si="21"/>
        <v>0</v>
      </c>
      <c r="U145" s="135">
        <f t="shared" si="25"/>
        <v>0</v>
      </c>
      <c r="V145" s="218">
        <f t="shared" si="26"/>
        <v>2</v>
      </c>
      <c r="W145" s="218" t="str">
        <f t="shared" si="27"/>
        <v/>
      </c>
      <c r="X145" s="218" t="str">
        <f t="shared" si="27"/>
        <v/>
      </c>
      <c r="Y145" s="218" t="str">
        <f t="shared" si="27"/>
        <v/>
      </c>
      <c r="Z145" s="218" t="str">
        <f t="shared" si="27"/>
        <v/>
      </c>
    </row>
    <row r="146" spans="1:26" ht="13.5" x14ac:dyDescent="0.15">
      <c r="A146" s="211" t="str">
        <f t="shared" si="23"/>
        <v/>
      </c>
      <c r="B146" s="1"/>
      <c r="C146" s="1"/>
      <c r="D146" s="1"/>
      <c r="E146" s="1"/>
      <c r="F146" s="4"/>
      <c r="G146" s="149" t="str">
        <f t="shared" si="16"/>
        <v/>
      </c>
      <c r="H146" s="2"/>
      <c r="I146" s="70"/>
      <c r="J146" s="70"/>
      <c r="K146" s="70"/>
      <c r="L146" s="70"/>
      <c r="M146" s="70"/>
      <c r="N146" s="70"/>
      <c r="O146" s="70"/>
      <c r="P146" s="3"/>
      <c r="Q146" s="136">
        <f t="shared" si="24"/>
        <v>0</v>
      </c>
      <c r="S146" s="135">
        <f t="shared" si="20"/>
        <v>0</v>
      </c>
      <c r="T146" s="135">
        <f t="shared" si="21"/>
        <v>0</v>
      </c>
      <c r="U146" s="135">
        <f t="shared" si="25"/>
        <v>0</v>
      </c>
      <c r="V146" s="218">
        <f t="shared" si="26"/>
        <v>2</v>
      </c>
      <c r="W146" s="218" t="str">
        <f t="shared" si="27"/>
        <v/>
      </c>
      <c r="X146" s="218" t="str">
        <f t="shared" si="27"/>
        <v/>
      </c>
      <c r="Y146" s="218" t="str">
        <f t="shared" si="27"/>
        <v/>
      </c>
      <c r="Z146" s="218" t="str">
        <f t="shared" si="27"/>
        <v/>
      </c>
    </row>
    <row r="147" spans="1:26" ht="13.5" x14ac:dyDescent="0.15">
      <c r="A147" s="211" t="str">
        <f t="shared" si="23"/>
        <v/>
      </c>
      <c r="B147" s="1"/>
      <c r="C147" s="1"/>
      <c r="D147" s="1"/>
      <c r="E147" s="1"/>
      <c r="F147" s="4"/>
      <c r="G147" s="149" t="str">
        <f t="shared" si="16"/>
        <v/>
      </c>
      <c r="H147" s="2"/>
      <c r="I147" s="70"/>
      <c r="J147" s="70"/>
      <c r="K147" s="70"/>
      <c r="L147" s="70"/>
      <c r="M147" s="70"/>
      <c r="N147" s="70"/>
      <c r="O147" s="70"/>
      <c r="P147" s="3"/>
      <c r="Q147" s="136">
        <f t="shared" si="24"/>
        <v>0</v>
      </c>
      <c r="S147" s="135">
        <f t="shared" si="20"/>
        <v>0</v>
      </c>
      <c r="T147" s="135">
        <f t="shared" si="21"/>
        <v>0</v>
      </c>
      <c r="U147" s="135">
        <f t="shared" si="25"/>
        <v>0</v>
      </c>
      <c r="V147" s="218">
        <f t="shared" si="26"/>
        <v>2</v>
      </c>
      <c r="W147" s="218" t="str">
        <f t="shared" si="27"/>
        <v/>
      </c>
      <c r="X147" s="218" t="str">
        <f t="shared" si="27"/>
        <v/>
      </c>
      <c r="Y147" s="218" t="str">
        <f t="shared" si="27"/>
        <v/>
      </c>
      <c r="Z147" s="218" t="str">
        <f t="shared" si="27"/>
        <v/>
      </c>
    </row>
    <row r="148" spans="1:26" ht="13.5" x14ac:dyDescent="0.15">
      <c r="A148" s="211" t="str">
        <f t="shared" si="23"/>
        <v/>
      </c>
      <c r="B148" s="1"/>
      <c r="C148" s="1"/>
      <c r="D148" s="1"/>
      <c r="E148" s="1"/>
      <c r="F148" s="4"/>
      <c r="G148" s="149" t="str">
        <f t="shared" si="16"/>
        <v/>
      </c>
      <c r="H148" s="2"/>
      <c r="I148" s="70"/>
      <c r="J148" s="70"/>
      <c r="K148" s="70"/>
      <c r="L148" s="70"/>
      <c r="M148" s="70"/>
      <c r="N148" s="70"/>
      <c r="O148" s="70"/>
      <c r="P148" s="3"/>
      <c r="Q148" s="136">
        <f t="shared" si="24"/>
        <v>0</v>
      </c>
      <c r="S148" s="135">
        <f t="shared" si="20"/>
        <v>0</v>
      </c>
      <c r="T148" s="135">
        <f t="shared" si="21"/>
        <v>0</v>
      </c>
      <c r="U148" s="135">
        <f t="shared" si="25"/>
        <v>0</v>
      </c>
      <c r="V148" s="218">
        <f t="shared" si="26"/>
        <v>2</v>
      </c>
      <c r="W148" s="218" t="str">
        <f t="shared" si="27"/>
        <v/>
      </c>
      <c r="X148" s="218" t="str">
        <f t="shared" si="27"/>
        <v/>
      </c>
      <c r="Y148" s="218" t="str">
        <f t="shared" si="27"/>
        <v/>
      </c>
      <c r="Z148" s="218" t="str">
        <f t="shared" si="27"/>
        <v/>
      </c>
    </row>
    <row r="149" spans="1:26" ht="13.5" x14ac:dyDescent="0.15">
      <c r="A149" s="211" t="str">
        <f t="shared" ref="A149:A180" si="28">IF(OR(L149="",AND(G149&lt;&gt;"",G149&lt;=W149,G149&gt;=X149,OR(Y149&lt;&gt;1,D149="女"),OR(Z149&lt;&gt;1,J149&lt;&gt;""))),"","参加クラスエラー")</f>
        <v/>
      </c>
      <c r="B149" s="1"/>
      <c r="C149" s="1"/>
      <c r="D149" s="1"/>
      <c r="E149" s="1"/>
      <c r="F149" s="4"/>
      <c r="G149" s="149" t="str">
        <f t="shared" ref="G149:G201" si="29">IF(F149="","",ROUNDDOWN((20180401-(YEAR(F149)*10000+MONTH(F149)*100+DAY(F149)))/10000,0))</f>
        <v/>
      </c>
      <c r="H149" s="2"/>
      <c r="I149" s="70"/>
      <c r="J149" s="70"/>
      <c r="K149" s="70"/>
      <c r="L149" s="70"/>
      <c r="M149" s="70"/>
      <c r="N149" s="70"/>
      <c r="O149" s="70"/>
      <c r="P149" s="3"/>
      <c r="Q149" s="136">
        <f t="shared" ref="Q149:Q180" si="30">SUM(S149:T149)</f>
        <v>0</v>
      </c>
      <c r="S149" s="135">
        <f t="shared" si="20"/>
        <v>0</v>
      </c>
      <c r="T149" s="135">
        <f t="shared" si="21"/>
        <v>0</v>
      </c>
      <c r="U149" s="135">
        <f t="shared" ref="U149:U180" si="31">IF(L149="",0,IF(G149="","A",IF(G149&gt;=65,"S",IF(G149&lt;=6,0,IF(G149&lt;=15,"C","A")))))</f>
        <v>0</v>
      </c>
      <c r="V149" s="218">
        <f t="shared" ref="V149:V180" si="32">IF(G149&lt;=18,4,IF(E149=$E$213,3,2))</f>
        <v>2</v>
      </c>
      <c r="W149" s="218" t="str">
        <f t="shared" si="27"/>
        <v/>
      </c>
      <c r="X149" s="218" t="str">
        <f t="shared" si="27"/>
        <v/>
      </c>
      <c r="Y149" s="218" t="str">
        <f t="shared" si="27"/>
        <v/>
      </c>
      <c r="Z149" s="218" t="str">
        <f t="shared" si="27"/>
        <v/>
      </c>
    </row>
    <row r="150" spans="1:26" ht="13.5" x14ac:dyDescent="0.15">
      <c r="A150" s="211" t="str">
        <f t="shared" si="28"/>
        <v/>
      </c>
      <c r="B150" s="1"/>
      <c r="C150" s="1"/>
      <c r="D150" s="1"/>
      <c r="E150" s="1"/>
      <c r="F150" s="4"/>
      <c r="G150" s="149" t="str">
        <f t="shared" si="29"/>
        <v/>
      </c>
      <c r="H150" s="2"/>
      <c r="I150" s="70"/>
      <c r="J150" s="70"/>
      <c r="K150" s="70"/>
      <c r="L150" s="70"/>
      <c r="M150" s="70"/>
      <c r="N150" s="70"/>
      <c r="O150" s="70"/>
      <c r="P150" s="3"/>
      <c r="Q150" s="136">
        <f t="shared" si="30"/>
        <v>0</v>
      </c>
      <c r="S150" s="135">
        <f t="shared" ref="S150:S201" si="33">IF(L150="",0,VLOOKUP(L150,$L$214:$O$240,V150,FALSE))</f>
        <v>0</v>
      </c>
      <c r="T150" s="135">
        <f t="shared" ref="T150:T201" si="34">IF(OR(L150="",I150=""),0,-300)</f>
        <v>0</v>
      </c>
      <c r="U150" s="135">
        <f t="shared" si="31"/>
        <v>0</v>
      </c>
      <c r="V150" s="218">
        <f t="shared" si="32"/>
        <v>2</v>
      </c>
      <c r="W150" s="218" t="str">
        <f t="shared" ref="W150:Z181" si="35">IFERROR(VLOOKUP($L150,$L$214:$S$240,W$18,FALSE),"")</f>
        <v/>
      </c>
      <c r="X150" s="218" t="str">
        <f t="shared" si="35"/>
        <v/>
      </c>
      <c r="Y150" s="218" t="str">
        <f t="shared" si="35"/>
        <v/>
      </c>
      <c r="Z150" s="218" t="str">
        <f t="shared" si="35"/>
        <v/>
      </c>
    </row>
    <row r="151" spans="1:26" ht="13.5" x14ac:dyDescent="0.15">
      <c r="A151" s="211" t="str">
        <f t="shared" si="28"/>
        <v/>
      </c>
      <c r="B151" s="1"/>
      <c r="C151" s="1"/>
      <c r="D151" s="1"/>
      <c r="E151" s="1"/>
      <c r="F151" s="4"/>
      <c r="G151" s="149" t="str">
        <f t="shared" si="29"/>
        <v/>
      </c>
      <c r="H151" s="2"/>
      <c r="I151" s="70"/>
      <c r="J151" s="70"/>
      <c r="K151" s="70"/>
      <c r="L151" s="70"/>
      <c r="M151" s="70"/>
      <c r="N151" s="70"/>
      <c r="O151" s="70"/>
      <c r="P151" s="3"/>
      <c r="Q151" s="136">
        <f t="shared" si="30"/>
        <v>0</v>
      </c>
      <c r="S151" s="135">
        <f t="shared" si="33"/>
        <v>0</v>
      </c>
      <c r="T151" s="135">
        <f t="shared" si="34"/>
        <v>0</v>
      </c>
      <c r="U151" s="135">
        <f t="shared" si="31"/>
        <v>0</v>
      </c>
      <c r="V151" s="218">
        <f t="shared" si="32"/>
        <v>2</v>
      </c>
      <c r="W151" s="218" t="str">
        <f t="shared" si="35"/>
        <v/>
      </c>
      <c r="X151" s="218" t="str">
        <f t="shared" si="35"/>
        <v/>
      </c>
      <c r="Y151" s="218" t="str">
        <f t="shared" si="35"/>
        <v/>
      </c>
      <c r="Z151" s="218" t="str">
        <f t="shared" si="35"/>
        <v/>
      </c>
    </row>
    <row r="152" spans="1:26" ht="13.5" x14ac:dyDescent="0.15">
      <c r="A152" s="211" t="str">
        <f t="shared" si="28"/>
        <v/>
      </c>
      <c r="B152" s="1"/>
      <c r="C152" s="1"/>
      <c r="D152" s="1"/>
      <c r="E152" s="1"/>
      <c r="F152" s="4"/>
      <c r="G152" s="149" t="str">
        <f t="shared" si="29"/>
        <v/>
      </c>
      <c r="H152" s="2"/>
      <c r="I152" s="70"/>
      <c r="J152" s="70"/>
      <c r="K152" s="70"/>
      <c r="L152" s="70"/>
      <c r="M152" s="70"/>
      <c r="N152" s="70"/>
      <c r="O152" s="70"/>
      <c r="P152" s="3"/>
      <c r="Q152" s="136">
        <f t="shared" si="30"/>
        <v>0</v>
      </c>
      <c r="S152" s="135">
        <f t="shared" si="33"/>
        <v>0</v>
      </c>
      <c r="T152" s="135">
        <f t="shared" si="34"/>
        <v>0</v>
      </c>
      <c r="U152" s="135">
        <f t="shared" si="31"/>
        <v>0</v>
      </c>
      <c r="V152" s="218">
        <f t="shared" si="32"/>
        <v>2</v>
      </c>
      <c r="W152" s="218" t="str">
        <f t="shared" si="35"/>
        <v/>
      </c>
      <c r="X152" s="218" t="str">
        <f t="shared" si="35"/>
        <v/>
      </c>
      <c r="Y152" s="218" t="str">
        <f t="shared" si="35"/>
        <v/>
      </c>
      <c r="Z152" s="218" t="str">
        <f t="shared" si="35"/>
        <v/>
      </c>
    </row>
    <row r="153" spans="1:26" ht="13.5" x14ac:dyDescent="0.15">
      <c r="A153" s="211" t="str">
        <f t="shared" si="28"/>
        <v/>
      </c>
      <c r="B153" s="1"/>
      <c r="C153" s="1"/>
      <c r="D153" s="1"/>
      <c r="E153" s="1"/>
      <c r="F153" s="4"/>
      <c r="G153" s="149" t="str">
        <f t="shared" si="29"/>
        <v/>
      </c>
      <c r="H153" s="2"/>
      <c r="I153" s="70"/>
      <c r="J153" s="70"/>
      <c r="K153" s="70"/>
      <c r="L153" s="70"/>
      <c r="M153" s="70"/>
      <c r="N153" s="70"/>
      <c r="O153" s="70"/>
      <c r="P153" s="3"/>
      <c r="Q153" s="136">
        <f t="shared" si="30"/>
        <v>0</v>
      </c>
      <c r="S153" s="135">
        <f t="shared" si="33"/>
        <v>0</v>
      </c>
      <c r="T153" s="135">
        <f t="shared" si="34"/>
        <v>0</v>
      </c>
      <c r="U153" s="135">
        <f t="shared" si="31"/>
        <v>0</v>
      </c>
      <c r="V153" s="218">
        <f t="shared" si="32"/>
        <v>2</v>
      </c>
      <c r="W153" s="218" t="str">
        <f t="shared" si="35"/>
        <v/>
      </c>
      <c r="X153" s="218" t="str">
        <f t="shared" si="35"/>
        <v/>
      </c>
      <c r="Y153" s="218" t="str">
        <f t="shared" si="35"/>
        <v/>
      </c>
      <c r="Z153" s="218" t="str">
        <f t="shared" si="35"/>
        <v/>
      </c>
    </row>
    <row r="154" spans="1:26" ht="13.5" x14ac:dyDescent="0.15">
      <c r="A154" s="211" t="str">
        <f t="shared" si="28"/>
        <v/>
      </c>
      <c r="B154" s="1"/>
      <c r="C154" s="1"/>
      <c r="D154" s="1"/>
      <c r="E154" s="1"/>
      <c r="F154" s="4"/>
      <c r="G154" s="149" t="str">
        <f t="shared" si="29"/>
        <v/>
      </c>
      <c r="H154" s="2"/>
      <c r="I154" s="70"/>
      <c r="J154" s="70"/>
      <c r="K154" s="70"/>
      <c r="L154" s="70"/>
      <c r="M154" s="70"/>
      <c r="N154" s="70"/>
      <c r="O154" s="70"/>
      <c r="P154" s="3"/>
      <c r="Q154" s="136">
        <f t="shared" si="30"/>
        <v>0</v>
      </c>
      <c r="S154" s="135">
        <f t="shared" si="33"/>
        <v>0</v>
      </c>
      <c r="T154" s="135">
        <f t="shared" si="34"/>
        <v>0</v>
      </c>
      <c r="U154" s="135">
        <f t="shared" si="31"/>
        <v>0</v>
      </c>
      <c r="V154" s="218">
        <f t="shared" si="32"/>
        <v>2</v>
      </c>
      <c r="W154" s="218" t="str">
        <f t="shared" si="35"/>
        <v/>
      </c>
      <c r="X154" s="218" t="str">
        <f t="shared" si="35"/>
        <v/>
      </c>
      <c r="Y154" s="218" t="str">
        <f t="shared" si="35"/>
        <v/>
      </c>
      <c r="Z154" s="218" t="str">
        <f t="shared" si="35"/>
        <v/>
      </c>
    </row>
    <row r="155" spans="1:26" ht="13.5" x14ac:dyDescent="0.15">
      <c r="A155" s="211" t="str">
        <f t="shared" si="28"/>
        <v/>
      </c>
      <c r="B155" s="1"/>
      <c r="C155" s="1"/>
      <c r="D155" s="1"/>
      <c r="E155" s="1"/>
      <c r="F155" s="4"/>
      <c r="G155" s="149" t="str">
        <f t="shared" si="29"/>
        <v/>
      </c>
      <c r="H155" s="2"/>
      <c r="I155" s="70"/>
      <c r="J155" s="70"/>
      <c r="K155" s="70"/>
      <c r="L155" s="70"/>
      <c r="M155" s="70"/>
      <c r="N155" s="70"/>
      <c r="O155" s="70"/>
      <c r="P155" s="3"/>
      <c r="Q155" s="136">
        <f t="shared" si="30"/>
        <v>0</v>
      </c>
      <c r="S155" s="135">
        <f t="shared" si="33"/>
        <v>0</v>
      </c>
      <c r="T155" s="135">
        <f t="shared" si="34"/>
        <v>0</v>
      </c>
      <c r="U155" s="135">
        <f t="shared" si="31"/>
        <v>0</v>
      </c>
      <c r="V155" s="218">
        <f t="shared" si="32"/>
        <v>2</v>
      </c>
      <c r="W155" s="218" t="str">
        <f t="shared" si="35"/>
        <v/>
      </c>
      <c r="X155" s="218" t="str">
        <f t="shared" si="35"/>
        <v/>
      </c>
      <c r="Y155" s="218" t="str">
        <f t="shared" si="35"/>
        <v/>
      </c>
      <c r="Z155" s="218" t="str">
        <f t="shared" si="35"/>
        <v/>
      </c>
    </row>
    <row r="156" spans="1:26" ht="13.5" x14ac:dyDescent="0.15">
      <c r="A156" s="211" t="str">
        <f t="shared" si="28"/>
        <v/>
      </c>
      <c r="B156" s="1"/>
      <c r="C156" s="1"/>
      <c r="D156" s="1"/>
      <c r="E156" s="1"/>
      <c r="F156" s="4"/>
      <c r="G156" s="149" t="str">
        <f t="shared" si="29"/>
        <v/>
      </c>
      <c r="H156" s="2"/>
      <c r="I156" s="70"/>
      <c r="J156" s="70"/>
      <c r="K156" s="70"/>
      <c r="L156" s="70"/>
      <c r="M156" s="70"/>
      <c r="N156" s="70"/>
      <c r="O156" s="70"/>
      <c r="P156" s="3"/>
      <c r="Q156" s="136">
        <f t="shared" si="30"/>
        <v>0</v>
      </c>
      <c r="S156" s="135">
        <f t="shared" si="33"/>
        <v>0</v>
      </c>
      <c r="T156" s="135">
        <f t="shared" si="34"/>
        <v>0</v>
      </c>
      <c r="U156" s="135">
        <f t="shared" si="31"/>
        <v>0</v>
      </c>
      <c r="V156" s="218">
        <f t="shared" si="32"/>
        <v>2</v>
      </c>
      <c r="W156" s="218" t="str">
        <f t="shared" si="35"/>
        <v/>
      </c>
      <c r="X156" s="218" t="str">
        <f t="shared" si="35"/>
        <v/>
      </c>
      <c r="Y156" s="218" t="str">
        <f t="shared" si="35"/>
        <v/>
      </c>
      <c r="Z156" s="218" t="str">
        <f t="shared" si="35"/>
        <v/>
      </c>
    </row>
    <row r="157" spans="1:26" ht="13.5" x14ac:dyDescent="0.15">
      <c r="A157" s="211" t="str">
        <f t="shared" si="28"/>
        <v/>
      </c>
      <c r="B157" s="1"/>
      <c r="C157" s="1"/>
      <c r="D157" s="1"/>
      <c r="E157" s="1"/>
      <c r="F157" s="4"/>
      <c r="G157" s="149" t="str">
        <f t="shared" si="29"/>
        <v/>
      </c>
      <c r="H157" s="2"/>
      <c r="I157" s="70"/>
      <c r="J157" s="70"/>
      <c r="K157" s="70"/>
      <c r="L157" s="70"/>
      <c r="M157" s="70"/>
      <c r="N157" s="70"/>
      <c r="O157" s="70"/>
      <c r="P157" s="3"/>
      <c r="Q157" s="136">
        <f t="shared" si="30"/>
        <v>0</v>
      </c>
      <c r="S157" s="135">
        <f t="shared" si="33"/>
        <v>0</v>
      </c>
      <c r="T157" s="135">
        <f t="shared" si="34"/>
        <v>0</v>
      </c>
      <c r="U157" s="135">
        <f t="shared" si="31"/>
        <v>0</v>
      </c>
      <c r="V157" s="218">
        <f t="shared" si="32"/>
        <v>2</v>
      </c>
      <c r="W157" s="218" t="str">
        <f t="shared" si="35"/>
        <v/>
      </c>
      <c r="X157" s="218" t="str">
        <f t="shared" si="35"/>
        <v/>
      </c>
      <c r="Y157" s="218" t="str">
        <f t="shared" si="35"/>
        <v/>
      </c>
      <c r="Z157" s="218" t="str">
        <f t="shared" si="35"/>
        <v/>
      </c>
    </row>
    <row r="158" spans="1:26" ht="13.5" x14ac:dyDescent="0.15">
      <c r="A158" s="211" t="str">
        <f t="shared" si="28"/>
        <v/>
      </c>
      <c r="B158" s="1"/>
      <c r="C158" s="1"/>
      <c r="D158" s="1"/>
      <c r="E158" s="1"/>
      <c r="F158" s="4"/>
      <c r="G158" s="149" t="str">
        <f t="shared" si="29"/>
        <v/>
      </c>
      <c r="H158" s="2"/>
      <c r="I158" s="70"/>
      <c r="J158" s="70"/>
      <c r="K158" s="70"/>
      <c r="L158" s="70"/>
      <c r="M158" s="70"/>
      <c r="N158" s="70"/>
      <c r="O158" s="70"/>
      <c r="P158" s="3"/>
      <c r="Q158" s="136">
        <f t="shared" si="30"/>
        <v>0</v>
      </c>
      <c r="S158" s="135">
        <f t="shared" si="33"/>
        <v>0</v>
      </c>
      <c r="T158" s="135">
        <f t="shared" si="34"/>
        <v>0</v>
      </c>
      <c r="U158" s="135">
        <f t="shared" si="31"/>
        <v>0</v>
      </c>
      <c r="V158" s="218">
        <f t="shared" si="32"/>
        <v>2</v>
      </c>
      <c r="W158" s="218" t="str">
        <f t="shared" si="35"/>
        <v/>
      </c>
      <c r="X158" s="218" t="str">
        <f t="shared" si="35"/>
        <v/>
      </c>
      <c r="Y158" s="218" t="str">
        <f t="shared" si="35"/>
        <v/>
      </c>
      <c r="Z158" s="218" t="str">
        <f t="shared" si="35"/>
        <v/>
      </c>
    </row>
    <row r="159" spans="1:26" ht="13.5" x14ac:dyDescent="0.15">
      <c r="A159" s="211" t="str">
        <f t="shared" si="28"/>
        <v/>
      </c>
      <c r="B159" s="1"/>
      <c r="C159" s="1"/>
      <c r="D159" s="1"/>
      <c r="E159" s="1"/>
      <c r="F159" s="4"/>
      <c r="G159" s="149" t="str">
        <f t="shared" si="29"/>
        <v/>
      </c>
      <c r="H159" s="2"/>
      <c r="I159" s="70"/>
      <c r="J159" s="70"/>
      <c r="K159" s="70"/>
      <c r="L159" s="70"/>
      <c r="M159" s="70"/>
      <c r="N159" s="70"/>
      <c r="O159" s="70"/>
      <c r="P159" s="3"/>
      <c r="Q159" s="136">
        <f t="shared" si="30"/>
        <v>0</v>
      </c>
      <c r="S159" s="135">
        <f t="shared" si="33"/>
        <v>0</v>
      </c>
      <c r="T159" s="135">
        <f t="shared" si="34"/>
        <v>0</v>
      </c>
      <c r="U159" s="135">
        <f t="shared" si="31"/>
        <v>0</v>
      </c>
      <c r="V159" s="218">
        <f t="shared" si="32"/>
        <v>2</v>
      </c>
      <c r="W159" s="218" t="str">
        <f t="shared" si="35"/>
        <v/>
      </c>
      <c r="X159" s="218" t="str">
        <f t="shared" si="35"/>
        <v/>
      </c>
      <c r="Y159" s="218" t="str">
        <f t="shared" si="35"/>
        <v/>
      </c>
      <c r="Z159" s="218" t="str">
        <f t="shared" si="35"/>
        <v/>
      </c>
    </row>
    <row r="160" spans="1:26" ht="13.5" x14ac:dyDescent="0.15">
      <c r="A160" s="211" t="str">
        <f t="shared" si="28"/>
        <v/>
      </c>
      <c r="B160" s="1"/>
      <c r="C160" s="1"/>
      <c r="D160" s="1"/>
      <c r="E160" s="1"/>
      <c r="F160" s="4"/>
      <c r="G160" s="149" t="str">
        <f t="shared" si="29"/>
        <v/>
      </c>
      <c r="H160" s="2"/>
      <c r="I160" s="70"/>
      <c r="J160" s="70"/>
      <c r="K160" s="70"/>
      <c r="L160" s="70"/>
      <c r="M160" s="70"/>
      <c r="N160" s="70"/>
      <c r="O160" s="70"/>
      <c r="P160" s="3"/>
      <c r="Q160" s="136">
        <f t="shared" si="30"/>
        <v>0</v>
      </c>
      <c r="S160" s="135">
        <f t="shared" si="33"/>
        <v>0</v>
      </c>
      <c r="T160" s="135">
        <f t="shared" si="34"/>
        <v>0</v>
      </c>
      <c r="U160" s="135">
        <f t="shared" si="31"/>
        <v>0</v>
      </c>
      <c r="V160" s="218">
        <f t="shared" si="32"/>
        <v>2</v>
      </c>
      <c r="W160" s="218" t="str">
        <f t="shared" si="35"/>
        <v/>
      </c>
      <c r="X160" s="218" t="str">
        <f t="shared" si="35"/>
        <v/>
      </c>
      <c r="Y160" s="218" t="str">
        <f t="shared" si="35"/>
        <v/>
      </c>
      <c r="Z160" s="218" t="str">
        <f t="shared" si="35"/>
        <v/>
      </c>
    </row>
    <row r="161" spans="1:26" ht="13.5" x14ac:dyDescent="0.15">
      <c r="A161" s="211" t="str">
        <f t="shared" si="28"/>
        <v/>
      </c>
      <c r="B161" s="1"/>
      <c r="C161" s="1"/>
      <c r="D161" s="1"/>
      <c r="E161" s="1"/>
      <c r="F161" s="4"/>
      <c r="G161" s="149" t="str">
        <f t="shared" si="29"/>
        <v/>
      </c>
      <c r="H161" s="2"/>
      <c r="I161" s="70"/>
      <c r="J161" s="70"/>
      <c r="K161" s="70"/>
      <c r="L161" s="70"/>
      <c r="M161" s="70"/>
      <c r="N161" s="70"/>
      <c r="O161" s="70"/>
      <c r="P161" s="3"/>
      <c r="Q161" s="136">
        <f t="shared" si="30"/>
        <v>0</v>
      </c>
      <c r="S161" s="135">
        <f t="shared" si="33"/>
        <v>0</v>
      </c>
      <c r="T161" s="135">
        <f t="shared" si="34"/>
        <v>0</v>
      </c>
      <c r="U161" s="135">
        <f t="shared" si="31"/>
        <v>0</v>
      </c>
      <c r="V161" s="218">
        <f t="shared" si="32"/>
        <v>2</v>
      </c>
      <c r="W161" s="218" t="str">
        <f t="shared" si="35"/>
        <v/>
      </c>
      <c r="X161" s="218" t="str">
        <f t="shared" si="35"/>
        <v/>
      </c>
      <c r="Y161" s="218" t="str">
        <f t="shared" si="35"/>
        <v/>
      </c>
      <c r="Z161" s="218" t="str">
        <f t="shared" si="35"/>
        <v/>
      </c>
    </row>
    <row r="162" spans="1:26" ht="13.5" x14ac:dyDescent="0.15">
      <c r="A162" s="211" t="str">
        <f t="shared" si="28"/>
        <v/>
      </c>
      <c r="B162" s="1"/>
      <c r="C162" s="1"/>
      <c r="D162" s="1"/>
      <c r="E162" s="1"/>
      <c r="F162" s="4"/>
      <c r="G162" s="149" t="str">
        <f t="shared" si="29"/>
        <v/>
      </c>
      <c r="H162" s="2"/>
      <c r="I162" s="70"/>
      <c r="J162" s="70"/>
      <c r="K162" s="70"/>
      <c r="L162" s="70"/>
      <c r="M162" s="70"/>
      <c r="N162" s="70"/>
      <c r="O162" s="70"/>
      <c r="P162" s="3"/>
      <c r="Q162" s="136">
        <f t="shared" si="30"/>
        <v>0</v>
      </c>
      <c r="S162" s="135">
        <f t="shared" si="33"/>
        <v>0</v>
      </c>
      <c r="T162" s="135">
        <f t="shared" si="34"/>
        <v>0</v>
      </c>
      <c r="U162" s="135">
        <f t="shared" si="31"/>
        <v>0</v>
      </c>
      <c r="V162" s="218">
        <f t="shared" si="32"/>
        <v>2</v>
      </c>
      <c r="W162" s="218" t="str">
        <f t="shared" si="35"/>
        <v/>
      </c>
      <c r="X162" s="218" t="str">
        <f t="shared" si="35"/>
        <v/>
      </c>
      <c r="Y162" s="218" t="str">
        <f t="shared" si="35"/>
        <v/>
      </c>
      <c r="Z162" s="218" t="str">
        <f t="shared" si="35"/>
        <v/>
      </c>
    </row>
    <row r="163" spans="1:26" ht="13.5" x14ac:dyDescent="0.15">
      <c r="A163" s="211" t="str">
        <f t="shared" si="28"/>
        <v/>
      </c>
      <c r="B163" s="1"/>
      <c r="C163" s="1"/>
      <c r="D163" s="1"/>
      <c r="E163" s="1"/>
      <c r="F163" s="4"/>
      <c r="G163" s="149" t="str">
        <f t="shared" si="29"/>
        <v/>
      </c>
      <c r="H163" s="2"/>
      <c r="I163" s="70"/>
      <c r="J163" s="70"/>
      <c r="K163" s="70"/>
      <c r="L163" s="70"/>
      <c r="M163" s="70"/>
      <c r="N163" s="70"/>
      <c r="O163" s="70"/>
      <c r="P163" s="3"/>
      <c r="Q163" s="136">
        <f t="shared" si="30"/>
        <v>0</v>
      </c>
      <c r="S163" s="135">
        <f t="shared" si="33"/>
        <v>0</v>
      </c>
      <c r="T163" s="135">
        <f t="shared" si="34"/>
        <v>0</v>
      </c>
      <c r="U163" s="135">
        <f t="shared" si="31"/>
        <v>0</v>
      </c>
      <c r="V163" s="218">
        <f t="shared" si="32"/>
        <v>2</v>
      </c>
      <c r="W163" s="218" t="str">
        <f t="shared" si="35"/>
        <v/>
      </c>
      <c r="X163" s="218" t="str">
        <f t="shared" si="35"/>
        <v/>
      </c>
      <c r="Y163" s="218" t="str">
        <f t="shared" si="35"/>
        <v/>
      </c>
      <c r="Z163" s="218" t="str">
        <f t="shared" si="35"/>
        <v/>
      </c>
    </row>
    <row r="164" spans="1:26" ht="13.5" x14ac:dyDescent="0.15">
      <c r="A164" s="211" t="str">
        <f t="shared" si="28"/>
        <v/>
      </c>
      <c r="B164" s="1"/>
      <c r="C164" s="1"/>
      <c r="D164" s="1"/>
      <c r="E164" s="1"/>
      <c r="F164" s="4"/>
      <c r="G164" s="149" t="str">
        <f t="shared" si="29"/>
        <v/>
      </c>
      <c r="H164" s="2"/>
      <c r="I164" s="70"/>
      <c r="J164" s="70"/>
      <c r="K164" s="70"/>
      <c r="L164" s="70"/>
      <c r="M164" s="70"/>
      <c r="N164" s="70"/>
      <c r="O164" s="70"/>
      <c r="P164" s="3"/>
      <c r="Q164" s="136">
        <f t="shared" si="30"/>
        <v>0</v>
      </c>
      <c r="S164" s="135">
        <f t="shared" si="33"/>
        <v>0</v>
      </c>
      <c r="T164" s="135">
        <f t="shared" si="34"/>
        <v>0</v>
      </c>
      <c r="U164" s="135">
        <f t="shared" si="31"/>
        <v>0</v>
      </c>
      <c r="V164" s="218">
        <f t="shared" si="32"/>
        <v>2</v>
      </c>
      <c r="W164" s="218" t="str">
        <f t="shared" si="35"/>
        <v/>
      </c>
      <c r="X164" s="218" t="str">
        <f t="shared" si="35"/>
        <v/>
      </c>
      <c r="Y164" s="218" t="str">
        <f t="shared" si="35"/>
        <v/>
      </c>
      <c r="Z164" s="218" t="str">
        <f t="shared" si="35"/>
        <v/>
      </c>
    </row>
    <row r="165" spans="1:26" ht="13.5" x14ac:dyDescent="0.15">
      <c r="A165" s="211" t="str">
        <f t="shared" si="28"/>
        <v/>
      </c>
      <c r="B165" s="1"/>
      <c r="C165" s="1"/>
      <c r="D165" s="1"/>
      <c r="E165" s="1"/>
      <c r="F165" s="4"/>
      <c r="G165" s="149" t="str">
        <f t="shared" si="29"/>
        <v/>
      </c>
      <c r="H165" s="2"/>
      <c r="I165" s="70"/>
      <c r="J165" s="70"/>
      <c r="K165" s="70"/>
      <c r="L165" s="70"/>
      <c r="M165" s="70"/>
      <c r="N165" s="70"/>
      <c r="O165" s="70"/>
      <c r="P165" s="3"/>
      <c r="Q165" s="136">
        <f t="shared" si="30"/>
        <v>0</v>
      </c>
      <c r="S165" s="135">
        <f t="shared" si="33"/>
        <v>0</v>
      </c>
      <c r="T165" s="135">
        <f t="shared" si="34"/>
        <v>0</v>
      </c>
      <c r="U165" s="135">
        <f t="shared" si="31"/>
        <v>0</v>
      </c>
      <c r="V165" s="218">
        <f t="shared" si="32"/>
        <v>2</v>
      </c>
      <c r="W165" s="218" t="str">
        <f t="shared" si="35"/>
        <v/>
      </c>
      <c r="X165" s="218" t="str">
        <f t="shared" si="35"/>
        <v/>
      </c>
      <c r="Y165" s="218" t="str">
        <f t="shared" si="35"/>
        <v/>
      </c>
      <c r="Z165" s="218" t="str">
        <f t="shared" si="35"/>
        <v/>
      </c>
    </row>
    <row r="166" spans="1:26" ht="13.5" x14ac:dyDescent="0.15">
      <c r="A166" s="211" t="str">
        <f t="shared" si="28"/>
        <v/>
      </c>
      <c r="B166" s="1"/>
      <c r="C166" s="1"/>
      <c r="D166" s="1"/>
      <c r="E166" s="1"/>
      <c r="F166" s="4"/>
      <c r="G166" s="149" t="str">
        <f t="shared" si="29"/>
        <v/>
      </c>
      <c r="H166" s="2"/>
      <c r="I166" s="70"/>
      <c r="J166" s="70"/>
      <c r="K166" s="70"/>
      <c r="L166" s="70"/>
      <c r="M166" s="70"/>
      <c r="N166" s="70"/>
      <c r="O166" s="70"/>
      <c r="P166" s="3"/>
      <c r="Q166" s="136">
        <f t="shared" si="30"/>
        <v>0</v>
      </c>
      <c r="S166" s="135">
        <f t="shared" si="33"/>
        <v>0</v>
      </c>
      <c r="T166" s="135">
        <f t="shared" si="34"/>
        <v>0</v>
      </c>
      <c r="U166" s="135">
        <f t="shared" si="31"/>
        <v>0</v>
      </c>
      <c r="V166" s="218">
        <f t="shared" si="32"/>
        <v>2</v>
      </c>
      <c r="W166" s="218" t="str">
        <f t="shared" si="35"/>
        <v/>
      </c>
      <c r="X166" s="218" t="str">
        <f t="shared" si="35"/>
        <v/>
      </c>
      <c r="Y166" s="218" t="str">
        <f t="shared" si="35"/>
        <v/>
      </c>
      <c r="Z166" s="218" t="str">
        <f t="shared" si="35"/>
        <v/>
      </c>
    </row>
    <row r="167" spans="1:26" ht="13.5" x14ac:dyDescent="0.15">
      <c r="A167" s="211" t="str">
        <f t="shared" si="28"/>
        <v/>
      </c>
      <c r="B167" s="1"/>
      <c r="C167" s="1"/>
      <c r="D167" s="1"/>
      <c r="E167" s="1"/>
      <c r="F167" s="4"/>
      <c r="G167" s="149" t="str">
        <f t="shared" si="29"/>
        <v/>
      </c>
      <c r="H167" s="2"/>
      <c r="I167" s="70"/>
      <c r="J167" s="70"/>
      <c r="K167" s="70"/>
      <c r="L167" s="70"/>
      <c r="M167" s="70"/>
      <c r="N167" s="70"/>
      <c r="O167" s="70"/>
      <c r="P167" s="3"/>
      <c r="Q167" s="136">
        <f t="shared" si="30"/>
        <v>0</v>
      </c>
      <c r="S167" s="135">
        <f t="shared" si="33"/>
        <v>0</v>
      </c>
      <c r="T167" s="135">
        <f t="shared" si="34"/>
        <v>0</v>
      </c>
      <c r="U167" s="135">
        <f t="shared" si="31"/>
        <v>0</v>
      </c>
      <c r="V167" s="218">
        <f t="shared" si="32"/>
        <v>2</v>
      </c>
      <c r="W167" s="218" t="str">
        <f t="shared" si="35"/>
        <v/>
      </c>
      <c r="X167" s="218" t="str">
        <f t="shared" si="35"/>
        <v/>
      </c>
      <c r="Y167" s="218" t="str">
        <f t="shared" si="35"/>
        <v/>
      </c>
      <c r="Z167" s="218" t="str">
        <f t="shared" si="35"/>
        <v/>
      </c>
    </row>
    <row r="168" spans="1:26" ht="13.5" x14ac:dyDescent="0.15">
      <c r="A168" s="211" t="str">
        <f t="shared" si="28"/>
        <v/>
      </c>
      <c r="B168" s="1"/>
      <c r="C168" s="1"/>
      <c r="D168" s="1"/>
      <c r="E168" s="1"/>
      <c r="F168" s="4"/>
      <c r="G168" s="149" t="str">
        <f t="shared" si="29"/>
        <v/>
      </c>
      <c r="H168" s="2"/>
      <c r="I168" s="70"/>
      <c r="J168" s="70"/>
      <c r="K168" s="70"/>
      <c r="L168" s="70"/>
      <c r="M168" s="70"/>
      <c r="N168" s="70"/>
      <c r="O168" s="70"/>
      <c r="P168" s="3"/>
      <c r="Q168" s="136">
        <f t="shared" si="30"/>
        <v>0</v>
      </c>
      <c r="S168" s="135">
        <f t="shared" si="33"/>
        <v>0</v>
      </c>
      <c r="T168" s="135">
        <f t="shared" si="34"/>
        <v>0</v>
      </c>
      <c r="U168" s="135">
        <f t="shared" si="31"/>
        <v>0</v>
      </c>
      <c r="V168" s="218">
        <f t="shared" si="32"/>
        <v>2</v>
      </c>
      <c r="W168" s="218" t="str">
        <f t="shared" si="35"/>
        <v/>
      </c>
      <c r="X168" s="218" t="str">
        <f t="shared" si="35"/>
        <v/>
      </c>
      <c r="Y168" s="218" t="str">
        <f t="shared" si="35"/>
        <v/>
      </c>
      <c r="Z168" s="218" t="str">
        <f t="shared" si="35"/>
        <v/>
      </c>
    </row>
    <row r="169" spans="1:26" ht="13.5" x14ac:dyDescent="0.15">
      <c r="A169" s="211" t="str">
        <f t="shared" si="28"/>
        <v/>
      </c>
      <c r="B169" s="1"/>
      <c r="C169" s="1"/>
      <c r="D169" s="1"/>
      <c r="E169" s="1"/>
      <c r="F169" s="4"/>
      <c r="G169" s="149" t="str">
        <f t="shared" si="29"/>
        <v/>
      </c>
      <c r="H169" s="2"/>
      <c r="I169" s="70"/>
      <c r="J169" s="70"/>
      <c r="K169" s="70"/>
      <c r="L169" s="70"/>
      <c r="M169" s="70"/>
      <c r="N169" s="70"/>
      <c r="O169" s="70"/>
      <c r="P169" s="3"/>
      <c r="Q169" s="136">
        <f t="shared" si="30"/>
        <v>0</v>
      </c>
      <c r="S169" s="135">
        <f t="shared" si="33"/>
        <v>0</v>
      </c>
      <c r="T169" s="135">
        <f t="shared" si="34"/>
        <v>0</v>
      </c>
      <c r="U169" s="135">
        <f t="shared" si="31"/>
        <v>0</v>
      </c>
      <c r="V169" s="218">
        <f t="shared" si="32"/>
        <v>2</v>
      </c>
      <c r="W169" s="218" t="str">
        <f t="shared" si="35"/>
        <v/>
      </c>
      <c r="X169" s="218" t="str">
        <f t="shared" si="35"/>
        <v/>
      </c>
      <c r="Y169" s="218" t="str">
        <f t="shared" si="35"/>
        <v/>
      </c>
      <c r="Z169" s="218" t="str">
        <f t="shared" si="35"/>
        <v/>
      </c>
    </row>
    <row r="170" spans="1:26" ht="13.5" x14ac:dyDescent="0.15">
      <c r="A170" s="211" t="str">
        <f t="shared" si="28"/>
        <v/>
      </c>
      <c r="B170" s="1"/>
      <c r="C170" s="1"/>
      <c r="D170" s="1"/>
      <c r="E170" s="1"/>
      <c r="F170" s="4"/>
      <c r="G170" s="149" t="str">
        <f t="shared" si="29"/>
        <v/>
      </c>
      <c r="H170" s="2"/>
      <c r="I170" s="70"/>
      <c r="J170" s="70"/>
      <c r="K170" s="70"/>
      <c r="L170" s="70"/>
      <c r="M170" s="70"/>
      <c r="N170" s="70"/>
      <c r="O170" s="70"/>
      <c r="P170" s="3"/>
      <c r="Q170" s="136">
        <f t="shared" si="30"/>
        <v>0</v>
      </c>
      <c r="S170" s="135">
        <f t="shared" si="33"/>
        <v>0</v>
      </c>
      <c r="T170" s="135">
        <f t="shared" si="34"/>
        <v>0</v>
      </c>
      <c r="U170" s="135">
        <f t="shared" si="31"/>
        <v>0</v>
      </c>
      <c r="V170" s="218">
        <f t="shared" si="32"/>
        <v>2</v>
      </c>
      <c r="W170" s="218" t="str">
        <f t="shared" si="35"/>
        <v/>
      </c>
      <c r="X170" s="218" t="str">
        <f t="shared" si="35"/>
        <v/>
      </c>
      <c r="Y170" s="218" t="str">
        <f t="shared" si="35"/>
        <v/>
      </c>
      <c r="Z170" s="218" t="str">
        <f t="shared" si="35"/>
        <v/>
      </c>
    </row>
    <row r="171" spans="1:26" ht="13.5" x14ac:dyDescent="0.15">
      <c r="A171" s="211" t="str">
        <f t="shared" si="28"/>
        <v/>
      </c>
      <c r="B171" s="1"/>
      <c r="C171" s="1"/>
      <c r="D171" s="1"/>
      <c r="E171" s="1"/>
      <c r="F171" s="4"/>
      <c r="G171" s="149" t="str">
        <f t="shared" si="29"/>
        <v/>
      </c>
      <c r="H171" s="2"/>
      <c r="I171" s="70"/>
      <c r="J171" s="70"/>
      <c r="K171" s="70"/>
      <c r="L171" s="70"/>
      <c r="M171" s="70"/>
      <c r="N171" s="70"/>
      <c r="O171" s="70"/>
      <c r="P171" s="3"/>
      <c r="Q171" s="136">
        <f t="shared" si="30"/>
        <v>0</v>
      </c>
      <c r="S171" s="135">
        <f t="shared" si="33"/>
        <v>0</v>
      </c>
      <c r="T171" s="135">
        <f t="shared" si="34"/>
        <v>0</v>
      </c>
      <c r="U171" s="135">
        <f t="shared" si="31"/>
        <v>0</v>
      </c>
      <c r="V171" s="218">
        <f t="shared" si="32"/>
        <v>2</v>
      </c>
      <c r="W171" s="218" t="str">
        <f t="shared" si="35"/>
        <v/>
      </c>
      <c r="X171" s="218" t="str">
        <f t="shared" si="35"/>
        <v/>
      </c>
      <c r="Y171" s="218" t="str">
        <f t="shared" si="35"/>
        <v/>
      </c>
      <c r="Z171" s="218" t="str">
        <f t="shared" si="35"/>
        <v/>
      </c>
    </row>
    <row r="172" spans="1:26" ht="13.5" x14ac:dyDescent="0.15">
      <c r="A172" s="211" t="str">
        <f t="shared" si="28"/>
        <v/>
      </c>
      <c r="B172" s="1"/>
      <c r="C172" s="1"/>
      <c r="D172" s="1"/>
      <c r="E172" s="1"/>
      <c r="F172" s="4"/>
      <c r="G172" s="149" t="str">
        <f t="shared" si="29"/>
        <v/>
      </c>
      <c r="H172" s="2"/>
      <c r="I172" s="70"/>
      <c r="J172" s="70"/>
      <c r="K172" s="70"/>
      <c r="L172" s="70"/>
      <c r="M172" s="70"/>
      <c r="N172" s="70"/>
      <c r="O172" s="70"/>
      <c r="P172" s="3"/>
      <c r="Q172" s="136">
        <f t="shared" si="30"/>
        <v>0</v>
      </c>
      <c r="S172" s="135">
        <f t="shared" si="33"/>
        <v>0</v>
      </c>
      <c r="T172" s="135">
        <f t="shared" si="34"/>
        <v>0</v>
      </c>
      <c r="U172" s="135">
        <f t="shared" si="31"/>
        <v>0</v>
      </c>
      <c r="V172" s="218">
        <f t="shared" si="32"/>
        <v>2</v>
      </c>
      <c r="W172" s="218" t="str">
        <f t="shared" si="35"/>
        <v/>
      </c>
      <c r="X172" s="218" t="str">
        <f t="shared" si="35"/>
        <v/>
      </c>
      <c r="Y172" s="218" t="str">
        <f t="shared" si="35"/>
        <v/>
      </c>
      <c r="Z172" s="218" t="str">
        <f t="shared" si="35"/>
        <v/>
      </c>
    </row>
    <row r="173" spans="1:26" ht="13.5" x14ac:dyDescent="0.15">
      <c r="A173" s="211" t="str">
        <f t="shared" si="28"/>
        <v/>
      </c>
      <c r="B173" s="1"/>
      <c r="C173" s="1"/>
      <c r="D173" s="1"/>
      <c r="E173" s="1"/>
      <c r="F173" s="4"/>
      <c r="G173" s="149" t="str">
        <f t="shared" si="29"/>
        <v/>
      </c>
      <c r="H173" s="2"/>
      <c r="I173" s="70"/>
      <c r="J173" s="70"/>
      <c r="K173" s="70"/>
      <c r="L173" s="70"/>
      <c r="M173" s="70"/>
      <c r="N173" s="70"/>
      <c r="O173" s="70"/>
      <c r="P173" s="3"/>
      <c r="Q173" s="136">
        <f t="shared" si="30"/>
        <v>0</v>
      </c>
      <c r="S173" s="135">
        <f t="shared" si="33"/>
        <v>0</v>
      </c>
      <c r="T173" s="135">
        <f t="shared" si="34"/>
        <v>0</v>
      </c>
      <c r="U173" s="135">
        <f t="shared" si="31"/>
        <v>0</v>
      </c>
      <c r="V173" s="218">
        <f t="shared" si="32"/>
        <v>2</v>
      </c>
      <c r="W173" s="218" t="str">
        <f t="shared" si="35"/>
        <v/>
      </c>
      <c r="X173" s="218" t="str">
        <f t="shared" si="35"/>
        <v/>
      </c>
      <c r="Y173" s="218" t="str">
        <f t="shared" si="35"/>
        <v/>
      </c>
      <c r="Z173" s="218" t="str">
        <f t="shared" si="35"/>
        <v/>
      </c>
    </row>
    <row r="174" spans="1:26" ht="13.5" x14ac:dyDescent="0.15">
      <c r="A174" s="211" t="str">
        <f t="shared" si="28"/>
        <v/>
      </c>
      <c r="B174" s="1"/>
      <c r="C174" s="1"/>
      <c r="D174" s="1"/>
      <c r="E174" s="1"/>
      <c r="F174" s="4"/>
      <c r="G174" s="149" t="str">
        <f t="shared" si="29"/>
        <v/>
      </c>
      <c r="H174" s="2"/>
      <c r="I174" s="70"/>
      <c r="J174" s="70"/>
      <c r="K174" s="70"/>
      <c r="L174" s="70"/>
      <c r="M174" s="70"/>
      <c r="N174" s="70"/>
      <c r="O174" s="70"/>
      <c r="P174" s="3"/>
      <c r="Q174" s="136">
        <f t="shared" si="30"/>
        <v>0</v>
      </c>
      <c r="S174" s="135">
        <f t="shared" si="33"/>
        <v>0</v>
      </c>
      <c r="T174" s="135">
        <f t="shared" si="34"/>
        <v>0</v>
      </c>
      <c r="U174" s="135">
        <f t="shared" si="31"/>
        <v>0</v>
      </c>
      <c r="V174" s="218">
        <f t="shared" si="32"/>
        <v>2</v>
      </c>
      <c r="W174" s="218" t="str">
        <f t="shared" si="35"/>
        <v/>
      </c>
      <c r="X174" s="218" t="str">
        <f t="shared" si="35"/>
        <v/>
      </c>
      <c r="Y174" s="218" t="str">
        <f t="shared" si="35"/>
        <v/>
      </c>
      <c r="Z174" s="218" t="str">
        <f t="shared" si="35"/>
        <v/>
      </c>
    </row>
    <row r="175" spans="1:26" ht="13.5" x14ac:dyDescent="0.15">
      <c r="A175" s="211" t="str">
        <f t="shared" si="28"/>
        <v/>
      </c>
      <c r="B175" s="1"/>
      <c r="C175" s="1"/>
      <c r="D175" s="1"/>
      <c r="E175" s="1"/>
      <c r="F175" s="4"/>
      <c r="G175" s="149" t="str">
        <f t="shared" si="29"/>
        <v/>
      </c>
      <c r="H175" s="2"/>
      <c r="I175" s="70"/>
      <c r="J175" s="70"/>
      <c r="K175" s="70"/>
      <c r="L175" s="70"/>
      <c r="M175" s="70"/>
      <c r="N175" s="70"/>
      <c r="O175" s="70"/>
      <c r="P175" s="3"/>
      <c r="Q175" s="136">
        <f t="shared" si="30"/>
        <v>0</v>
      </c>
      <c r="S175" s="135">
        <f t="shared" si="33"/>
        <v>0</v>
      </c>
      <c r="T175" s="135">
        <f t="shared" si="34"/>
        <v>0</v>
      </c>
      <c r="U175" s="135">
        <f t="shared" si="31"/>
        <v>0</v>
      </c>
      <c r="V175" s="218">
        <f t="shared" si="32"/>
        <v>2</v>
      </c>
      <c r="W175" s="218" t="str">
        <f t="shared" si="35"/>
        <v/>
      </c>
      <c r="X175" s="218" t="str">
        <f t="shared" si="35"/>
        <v/>
      </c>
      <c r="Y175" s="218" t="str">
        <f t="shared" si="35"/>
        <v/>
      </c>
      <c r="Z175" s="218" t="str">
        <f t="shared" si="35"/>
        <v/>
      </c>
    </row>
    <row r="176" spans="1:26" ht="13.5" x14ac:dyDescent="0.15">
      <c r="A176" s="211" t="str">
        <f t="shared" si="28"/>
        <v/>
      </c>
      <c r="B176" s="1"/>
      <c r="C176" s="1"/>
      <c r="D176" s="1"/>
      <c r="E176" s="1"/>
      <c r="F176" s="4"/>
      <c r="G176" s="149" t="str">
        <f t="shared" si="29"/>
        <v/>
      </c>
      <c r="H176" s="2"/>
      <c r="I176" s="70"/>
      <c r="J176" s="70"/>
      <c r="K176" s="70"/>
      <c r="L176" s="70"/>
      <c r="M176" s="70"/>
      <c r="N176" s="70"/>
      <c r="O176" s="70"/>
      <c r="P176" s="3"/>
      <c r="Q176" s="136">
        <f t="shared" si="30"/>
        <v>0</v>
      </c>
      <c r="S176" s="135">
        <f t="shared" si="33"/>
        <v>0</v>
      </c>
      <c r="T176" s="135">
        <f t="shared" si="34"/>
        <v>0</v>
      </c>
      <c r="U176" s="135">
        <f t="shared" si="31"/>
        <v>0</v>
      </c>
      <c r="V176" s="218">
        <f t="shared" si="32"/>
        <v>2</v>
      </c>
      <c r="W176" s="218" t="str">
        <f t="shared" si="35"/>
        <v/>
      </c>
      <c r="X176" s="218" t="str">
        <f t="shared" si="35"/>
        <v/>
      </c>
      <c r="Y176" s="218" t="str">
        <f t="shared" si="35"/>
        <v/>
      </c>
      <c r="Z176" s="218" t="str">
        <f t="shared" si="35"/>
        <v/>
      </c>
    </row>
    <row r="177" spans="1:26" ht="13.5" x14ac:dyDescent="0.15">
      <c r="A177" s="211" t="str">
        <f t="shared" si="28"/>
        <v/>
      </c>
      <c r="B177" s="1"/>
      <c r="C177" s="1"/>
      <c r="D177" s="1"/>
      <c r="E177" s="1"/>
      <c r="F177" s="4"/>
      <c r="G177" s="149" t="str">
        <f t="shared" si="29"/>
        <v/>
      </c>
      <c r="H177" s="2"/>
      <c r="I177" s="70"/>
      <c r="J177" s="70"/>
      <c r="K177" s="70"/>
      <c r="L177" s="70"/>
      <c r="M177" s="70"/>
      <c r="N177" s="70"/>
      <c r="O177" s="70"/>
      <c r="P177" s="3"/>
      <c r="Q177" s="136">
        <f t="shared" si="30"/>
        <v>0</v>
      </c>
      <c r="S177" s="135">
        <f t="shared" si="33"/>
        <v>0</v>
      </c>
      <c r="T177" s="135">
        <f t="shared" si="34"/>
        <v>0</v>
      </c>
      <c r="U177" s="135">
        <f t="shared" si="31"/>
        <v>0</v>
      </c>
      <c r="V177" s="218">
        <f t="shared" si="32"/>
        <v>2</v>
      </c>
      <c r="W177" s="218" t="str">
        <f t="shared" si="35"/>
        <v/>
      </c>
      <c r="X177" s="218" t="str">
        <f t="shared" si="35"/>
        <v/>
      </c>
      <c r="Y177" s="218" t="str">
        <f t="shared" si="35"/>
        <v/>
      </c>
      <c r="Z177" s="218" t="str">
        <f t="shared" si="35"/>
        <v/>
      </c>
    </row>
    <row r="178" spans="1:26" ht="13.5" x14ac:dyDescent="0.15">
      <c r="A178" s="211" t="str">
        <f t="shared" si="28"/>
        <v/>
      </c>
      <c r="B178" s="1"/>
      <c r="C178" s="1"/>
      <c r="D178" s="1"/>
      <c r="E178" s="1"/>
      <c r="F178" s="4"/>
      <c r="G178" s="149" t="str">
        <f t="shared" si="29"/>
        <v/>
      </c>
      <c r="H178" s="2"/>
      <c r="I178" s="70"/>
      <c r="J178" s="70"/>
      <c r="K178" s="70"/>
      <c r="L178" s="70"/>
      <c r="M178" s="70"/>
      <c r="N178" s="70"/>
      <c r="O178" s="70"/>
      <c r="P178" s="3"/>
      <c r="Q178" s="136">
        <f t="shared" si="30"/>
        <v>0</v>
      </c>
      <c r="S178" s="135">
        <f t="shared" si="33"/>
        <v>0</v>
      </c>
      <c r="T178" s="135">
        <f t="shared" si="34"/>
        <v>0</v>
      </c>
      <c r="U178" s="135">
        <f t="shared" si="31"/>
        <v>0</v>
      </c>
      <c r="V178" s="218">
        <f t="shared" si="32"/>
        <v>2</v>
      </c>
      <c r="W178" s="218" t="str">
        <f t="shared" si="35"/>
        <v/>
      </c>
      <c r="X178" s="218" t="str">
        <f t="shared" si="35"/>
        <v/>
      </c>
      <c r="Y178" s="218" t="str">
        <f t="shared" si="35"/>
        <v/>
      </c>
      <c r="Z178" s="218" t="str">
        <f t="shared" si="35"/>
        <v/>
      </c>
    </row>
    <row r="179" spans="1:26" ht="13.5" x14ac:dyDescent="0.15">
      <c r="A179" s="211" t="str">
        <f t="shared" si="28"/>
        <v/>
      </c>
      <c r="B179" s="1"/>
      <c r="C179" s="1"/>
      <c r="D179" s="1"/>
      <c r="E179" s="1"/>
      <c r="F179" s="4"/>
      <c r="G179" s="149" t="str">
        <f t="shared" si="29"/>
        <v/>
      </c>
      <c r="H179" s="2"/>
      <c r="I179" s="70"/>
      <c r="J179" s="70"/>
      <c r="K179" s="70"/>
      <c r="L179" s="70"/>
      <c r="M179" s="70"/>
      <c r="N179" s="70"/>
      <c r="O179" s="70"/>
      <c r="P179" s="3"/>
      <c r="Q179" s="136">
        <f t="shared" si="30"/>
        <v>0</v>
      </c>
      <c r="S179" s="135">
        <f t="shared" si="33"/>
        <v>0</v>
      </c>
      <c r="T179" s="135">
        <f t="shared" si="34"/>
        <v>0</v>
      </c>
      <c r="U179" s="135">
        <f t="shared" si="31"/>
        <v>0</v>
      </c>
      <c r="V179" s="218">
        <f t="shared" si="32"/>
        <v>2</v>
      </c>
      <c r="W179" s="218" t="str">
        <f t="shared" si="35"/>
        <v/>
      </c>
      <c r="X179" s="218" t="str">
        <f t="shared" si="35"/>
        <v/>
      </c>
      <c r="Y179" s="218" t="str">
        <f t="shared" si="35"/>
        <v/>
      </c>
      <c r="Z179" s="218" t="str">
        <f t="shared" si="35"/>
        <v/>
      </c>
    </row>
    <row r="180" spans="1:26" ht="13.5" x14ac:dyDescent="0.15">
      <c r="A180" s="211" t="str">
        <f t="shared" si="28"/>
        <v/>
      </c>
      <c r="B180" s="1"/>
      <c r="C180" s="1"/>
      <c r="D180" s="1"/>
      <c r="E180" s="1"/>
      <c r="F180" s="4"/>
      <c r="G180" s="149" t="str">
        <f t="shared" si="29"/>
        <v/>
      </c>
      <c r="H180" s="2"/>
      <c r="I180" s="70"/>
      <c r="J180" s="70"/>
      <c r="K180" s="70"/>
      <c r="L180" s="70"/>
      <c r="M180" s="70"/>
      <c r="N180" s="70"/>
      <c r="O180" s="70"/>
      <c r="P180" s="3"/>
      <c r="Q180" s="136">
        <f t="shared" si="30"/>
        <v>0</v>
      </c>
      <c r="S180" s="135">
        <f t="shared" si="33"/>
        <v>0</v>
      </c>
      <c r="T180" s="135">
        <f t="shared" si="34"/>
        <v>0</v>
      </c>
      <c r="U180" s="135">
        <f t="shared" si="31"/>
        <v>0</v>
      </c>
      <c r="V180" s="218">
        <f t="shared" si="32"/>
        <v>2</v>
      </c>
      <c r="W180" s="218" t="str">
        <f t="shared" si="35"/>
        <v/>
      </c>
      <c r="X180" s="218" t="str">
        <f t="shared" si="35"/>
        <v/>
      </c>
      <c r="Y180" s="218" t="str">
        <f t="shared" si="35"/>
        <v/>
      </c>
      <c r="Z180" s="218" t="str">
        <f t="shared" si="35"/>
        <v/>
      </c>
    </row>
    <row r="181" spans="1:26" ht="13.5" x14ac:dyDescent="0.15">
      <c r="A181" s="211" t="str">
        <f t="shared" ref="A181:A201" si="36">IF(OR(L181="",AND(G181&lt;&gt;"",G181&lt;=W181,G181&gt;=X181,OR(Y181&lt;&gt;1,D181="女"),OR(Z181&lt;&gt;1,J181&lt;&gt;""))),"","参加クラスエラー")</f>
        <v/>
      </c>
      <c r="B181" s="1"/>
      <c r="C181" s="1"/>
      <c r="D181" s="1"/>
      <c r="E181" s="1"/>
      <c r="F181" s="4"/>
      <c r="G181" s="149" t="str">
        <f t="shared" si="29"/>
        <v/>
      </c>
      <c r="H181" s="2"/>
      <c r="I181" s="70"/>
      <c r="J181" s="70"/>
      <c r="K181" s="70"/>
      <c r="L181" s="70"/>
      <c r="M181" s="70"/>
      <c r="N181" s="70"/>
      <c r="O181" s="70"/>
      <c r="P181" s="3"/>
      <c r="Q181" s="136">
        <f t="shared" ref="Q181:Q201" si="37">SUM(S181:T181)</f>
        <v>0</v>
      </c>
      <c r="S181" s="135">
        <f t="shared" si="33"/>
        <v>0</v>
      </c>
      <c r="T181" s="135">
        <f t="shared" si="34"/>
        <v>0</v>
      </c>
      <c r="U181" s="135">
        <f t="shared" ref="U181:U201" si="38">IF(L181="",0,IF(G181="","A",IF(G181&gt;=65,"S",IF(G181&lt;=6,0,IF(G181&lt;=15,"C","A")))))</f>
        <v>0</v>
      </c>
      <c r="V181" s="218">
        <f t="shared" ref="V181:V201" si="39">IF(G181&lt;=18,4,IF(E181=$E$213,3,2))</f>
        <v>2</v>
      </c>
      <c r="W181" s="218" t="str">
        <f t="shared" si="35"/>
        <v/>
      </c>
      <c r="X181" s="218" t="str">
        <f t="shared" si="35"/>
        <v/>
      </c>
      <c r="Y181" s="218" t="str">
        <f t="shared" si="35"/>
        <v/>
      </c>
      <c r="Z181" s="218" t="str">
        <f t="shared" si="35"/>
        <v/>
      </c>
    </row>
    <row r="182" spans="1:26" ht="13.5" x14ac:dyDescent="0.15">
      <c r="A182" s="211" t="str">
        <f t="shared" si="36"/>
        <v/>
      </c>
      <c r="B182" s="1"/>
      <c r="C182" s="1"/>
      <c r="D182" s="1"/>
      <c r="E182" s="1"/>
      <c r="F182" s="4"/>
      <c r="G182" s="149" t="str">
        <f t="shared" si="29"/>
        <v/>
      </c>
      <c r="H182" s="2"/>
      <c r="I182" s="70"/>
      <c r="J182" s="70"/>
      <c r="K182" s="70"/>
      <c r="L182" s="70"/>
      <c r="M182" s="70"/>
      <c r="N182" s="70"/>
      <c r="O182" s="70"/>
      <c r="P182" s="3"/>
      <c r="Q182" s="136">
        <f t="shared" si="37"/>
        <v>0</v>
      </c>
      <c r="S182" s="135">
        <f t="shared" si="33"/>
        <v>0</v>
      </c>
      <c r="T182" s="135">
        <f t="shared" si="34"/>
        <v>0</v>
      </c>
      <c r="U182" s="135">
        <f t="shared" si="38"/>
        <v>0</v>
      </c>
      <c r="V182" s="218">
        <f t="shared" si="39"/>
        <v>2</v>
      </c>
      <c r="W182" s="218" t="str">
        <f t="shared" ref="W182:Z201" si="40">IFERROR(VLOOKUP($L182,$L$214:$S$240,W$18,FALSE),"")</f>
        <v/>
      </c>
      <c r="X182" s="218" t="str">
        <f t="shared" si="40"/>
        <v/>
      </c>
      <c r="Y182" s="218" t="str">
        <f t="shared" si="40"/>
        <v/>
      </c>
      <c r="Z182" s="218" t="str">
        <f t="shared" si="40"/>
        <v/>
      </c>
    </row>
    <row r="183" spans="1:26" ht="13.5" x14ac:dyDescent="0.15">
      <c r="A183" s="211" t="str">
        <f t="shared" si="36"/>
        <v/>
      </c>
      <c r="B183" s="1"/>
      <c r="C183" s="1"/>
      <c r="D183" s="1"/>
      <c r="E183" s="1"/>
      <c r="F183" s="4"/>
      <c r="G183" s="149" t="str">
        <f t="shared" si="29"/>
        <v/>
      </c>
      <c r="H183" s="2"/>
      <c r="I183" s="70"/>
      <c r="J183" s="70"/>
      <c r="K183" s="70"/>
      <c r="L183" s="70"/>
      <c r="M183" s="70"/>
      <c r="N183" s="70"/>
      <c r="O183" s="70"/>
      <c r="P183" s="3"/>
      <c r="Q183" s="136">
        <f t="shared" si="37"/>
        <v>0</v>
      </c>
      <c r="S183" s="135">
        <f t="shared" si="33"/>
        <v>0</v>
      </c>
      <c r="T183" s="135">
        <f t="shared" si="34"/>
        <v>0</v>
      </c>
      <c r="U183" s="135">
        <f t="shared" si="38"/>
        <v>0</v>
      </c>
      <c r="V183" s="218">
        <f t="shared" si="39"/>
        <v>2</v>
      </c>
      <c r="W183" s="218" t="str">
        <f t="shared" si="40"/>
        <v/>
      </c>
      <c r="X183" s="218" t="str">
        <f t="shared" si="40"/>
        <v/>
      </c>
      <c r="Y183" s="218" t="str">
        <f t="shared" si="40"/>
        <v/>
      </c>
      <c r="Z183" s="218" t="str">
        <f t="shared" si="40"/>
        <v/>
      </c>
    </row>
    <row r="184" spans="1:26" ht="13.5" x14ac:dyDescent="0.15">
      <c r="A184" s="211" t="str">
        <f t="shared" si="36"/>
        <v/>
      </c>
      <c r="B184" s="1"/>
      <c r="C184" s="1"/>
      <c r="D184" s="1"/>
      <c r="E184" s="1"/>
      <c r="F184" s="4"/>
      <c r="G184" s="149" t="str">
        <f t="shared" si="29"/>
        <v/>
      </c>
      <c r="H184" s="2"/>
      <c r="I184" s="70"/>
      <c r="J184" s="70"/>
      <c r="K184" s="70"/>
      <c r="L184" s="70"/>
      <c r="M184" s="70"/>
      <c r="N184" s="70"/>
      <c r="O184" s="70"/>
      <c r="P184" s="3"/>
      <c r="Q184" s="136">
        <f t="shared" si="37"/>
        <v>0</v>
      </c>
      <c r="S184" s="135">
        <f t="shared" si="33"/>
        <v>0</v>
      </c>
      <c r="T184" s="135">
        <f t="shared" si="34"/>
        <v>0</v>
      </c>
      <c r="U184" s="135">
        <f t="shared" si="38"/>
        <v>0</v>
      </c>
      <c r="V184" s="218">
        <f t="shared" si="39"/>
        <v>2</v>
      </c>
      <c r="W184" s="218" t="str">
        <f t="shared" si="40"/>
        <v/>
      </c>
      <c r="X184" s="218" t="str">
        <f t="shared" si="40"/>
        <v/>
      </c>
      <c r="Y184" s="218" t="str">
        <f t="shared" si="40"/>
        <v/>
      </c>
      <c r="Z184" s="218" t="str">
        <f t="shared" si="40"/>
        <v/>
      </c>
    </row>
    <row r="185" spans="1:26" ht="13.5" x14ac:dyDescent="0.15">
      <c r="A185" s="211" t="str">
        <f t="shared" si="36"/>
        <v/>
      </c>
      <c r="B185" s="1"/>
      <c r="C185" s="1"/>
      <c r="D185" s="1"/>
      <c r="E185" s="1"/>
      <c r="F185" s="4"/>
      <c r="G185" s="149" t="str">
        <f t="shared" si="29"/>
        <v/>
      </c>
      <c r="H185" s="2"/>
      <c r="I185" s="70"/>
      <c r="J185" s="70"/>
      <c r="K185" s="70"/>
      <c r="L185" s="70"/>
      <c r="M185" s="70"/>
      <c r="N185" s="70"/>
      <c r="O185" s="70"/>
      <c r="P185" s="3"/>
      <c r="Q185" s="136">
        <f t="shared" si="37"/>
        <v>0</v>
      </c>
      <c r="S185" s="135">
        <f t="shared" si="33"/>
        <v>0</v>
      </c>
      <c r="T185" s="135">
        <f t="shared" si="34"/>
        <v>0</v>
      </c>
      <c r="U185" s="135">
        <f t="shared" si="38"/>
        <v>0</v>
      </c>
      <c r="V185" s="218">
        <f t="shared" si="39"/>
        <v>2</v>
      </c>
      <c r="W185" s="218" t="str">
        <f t="shared" si="40"/>
        <v/>
      </c>
      <c r="X185" s="218" t="str">
        <f t="shared" si="40"/>
        <v/>
      </c>
      <c r="Y185" s="218" t="str">
        <f t="shared" si="40"/>
        <v/>
      </c>
      <c r="Z185" s="218" t="str">
        <f t="shared" si="40"/>
        <v/>
      </c>
    </row>
    <row r="186" spans="1:26" ht="13.5" x14ac:dyDescent="0.15">
      <c r="A186" s="211" t="str">
        <f t="shared" si="36"/>
        <v/>
      </c>
      <c r="B186" s="1"/>
      <c r="C186" s="1"/>
      <c r="D186" s="1"/>
      <c r="E186" s="1"/>
      <c r="F186" s="4"/>
      <c r="G186" s="149" t="str">
        <f t="shared" si="29"/>
        <v/>
      </c>
      <c r="H186" s="2"/>
      <c r="I186" s="70"/>
      <c r="J186" s="70"/>
      <c r="K186" s="70"/>
      <c r="L186" s="70"/>
      <c r="M186" s="70"/>
      <c r="N186" s="70"/>
      <c r="O186" s="70"/>
      <c r="P186" s="3"/>
      <c r="Q186" s="136">
        <f t="shared" si="37"/>
        <v>0</v>
      </c>
      <c r="S186" s="135">
        <f t="shared" si="33"/>
        <v>0</v>
      </c>
      <c r="T186" s="135">
        <f t="shared" si="34"/>
        <v>0</v>
      </c>
      <c r="U186" s="135">
        <f t="shared" si="38"/>
        <v>0</v>
      </c>
      <c r="V186" s="218">
        <f t="shared" si="39"/>
        <v>2</v>
      </c>
      <c r="W186" s="218" t="str">
        <f t="shared" si="40"/>
        <v/>
      </c>
      <c r="X186" s="218" t="str">
        <f t="shared" si="40"/>
        <v/>
      </c>
      <c r="Y186" s="218" t="str">
        <f t="shared" si="40"/>
        <v/>
      </c>
      <c r="Z186" s="218" t="str">
        <f t="shared" si="40"/>
        <v/>
      </c>
    </row>
    <row r="187" spans="1:26" ht="13.5" x14ac:dyDescent="0.15">
      <c r="A187" s="211" t="str">
        <f t="shared" si="36"/>
        <v/>
      </c>
      <c r="B187" s="1"/>
      <c r="C187" s="1"/>
      <c r="D187" s="1"/>
      <c r="E187" s="1"/>
      <c r="F187" s="4"/>
      <c r="G187" s="149" t="str">
        <f t="shared" si="29"/>
        <v/>
      </c>
      <c r="H187" s="2"/>
      <c r="I187" s="70"/>
      <c r="J187" s="70"/>
      <c r="K187" s="70"/>
      <c r="L187" s="70"/>
      <c r="M187" s="70"/>
      <c r="N187" s="70"/>
      <c r="O187" s="70"/>
      <c r="P187" s="3"/>
      <c r="Q187" s="136">
        <f t="shared" si="37"/>
        <v>0</v>
      </c>
      <c r="S187" s="135">
        <f t="shared" si="33"/>
        <v>0</v>
      </c>
      <c r="T187" s="135">
        <f t="shared" si="34"/>
        <v>0</v>
      </c>
      <c r="U187" s="135">
        <f t="shared" si="38"/>
        <v>0</v>
      </c>
      <c r="V187" s="218">
        <f t="shared" si="39"/>
        <v>2</v>
      </c>
      <c r="W187" s="218" t="str">
        <f t="shared" si="40"/>
        <v/>
      </c>
      <c r="X187" s="218" t="str">
        <f t="shared" si="40"/>
        <v/>
      </c>
      <c r="Y187" s="218" t="str">
        <f t="shared" si="40"/>
        <v/>
      </c>
      <c r="Z187" s="218" t="str">
        <f t="shared" si="40"/>
        <v/>
      </c>
    </row>
    <row r="188" spans="1:26" ht="13.5" x14ac:dyDescent="0.15">
      <c r="A188" s="211" t="str">
        <f t="shared" si="36"/>
        <v/>
      </c>
      <c r="B188" s="1"/>
      <c r="C188" s="1"/>
      <c r="D188" s="1"/>
      <c r="E188" s="1"/>
      <c r="F188" s="4"/>
      <c r="G188" s="149" t="str">
        <f t="shared" si="29"/>
        <v/>
      </c>
      <c r="H188" s="2"/>
      <c r="I188" s="70"/>
      <c r="J188" s="70"/>
      <c r="K188" s="70"/>
      <c r="L188" s="70"/>
      <c r="M188" s="70"/>
      <c r="N188" s="70"/>
      <c r="O188" s="70"/>
      <c r="P188" s="3"/>
      <c r="Q188" s="136">
        <f t="shared" si="37"/>
        <v>0</v>
      </c>
      <c r="S188" s="135">
        <f t="shared" si="33"/>
        <v>0</v>
      </c>
      <c r="T188" s="135">
        <f t="shared" si="34"/>
        <v>0</v>
      </c>
      <c r="U188" s="135">
        <f t="shared" si="38"/>
        <v>0</v>
      </c>
      <c r="V188" s="218">
        <f t="shared" si="39"/>
        <v>2</v>
      </c>
      <c r="W188" s="218" t="str">
        <f t="shared" si="40"/>
        <v/>
      </c>
      <c r="X188" s="218" t="str">
        <f t="shared" si="40"/>
        <v/>
      </c>
      <c r="Y188" s="218" t="str">
        <f t="shared" si="40"/>
        <v/>
      </c>
      <c r="Z188" s="218" t="str">
        <f t="shared" si="40"/>
        <v/>
      </c>
    </row>
    <row r="189" spans="1:26" ht="13.5" x14ac:dyDescent="0.15">
      <c r="A189" s="211" t="str">
        <f t="shared" si="36"/>
        <v/>
      </c>
      <c r="B189" s="1"/>
      <c r="C189" s="1"/>
      <c r="D189" s="1"/>
      <c r="E189" s="1"/>
      <c r="F189" s="4"/>
      <c r="G189" s="149" t="str">
        <f t="shared" si="29"/>
        <v/>
      </c>
      <c r="H189" s="2"/>
      <c r="I189" s="70"/>
      <c r="J189" s="70"/>
      <c r="K189" s="70"/>
      <c r="L189" s="70"/>
      <c r="M189" s="70"/>
      <c r="N189" s="70"/>
      <c r="O189" s="70"/>
      <c r="P189" s="3"/>
      <c r="Q189" s="136">
        <f t="shared" si="37"/>
        <v>0</v>
      </c>
      <c r="S189" s="135">
        <f t="shared" si="33"/>
        <v>0</v>
      </c>
      <c r="T189" s="135">
        <f t="shared" si="34"/>
        <v>0</v>
      </c>
      <c r="U189" s="135">
        <f t="shared" si="38"/>
        <v>0</v>
      </c>
      <c r="V189" s="218">
        <f t="shared" si="39"/>
        <v>2</v>
      </c>
      <c r="W189" s="218" t="str">
        <f t="shared" si="40"/>
        <v/>
      </c>
      <c r="X189" s="218" t="str">
        <f t="shared" si="40"/>
        <v/>
      </c>
      <c r="Y189" s="218" t="str">
        <f t="shared" si="40"/>
        <v/>
      </c>
      <c r="Z189" s="218" t="str">
        <f t="shared" si="40"/>
        <v/>
      </c>
    </row>
    <row r="190" spans="1:26" ht="13.5" x14ac:dyDescent="0.15">
      <c r="A190" s="211" t="str">
        <f t="shared" si="36"/>
        <v/>
      </c>
      <c r="B190" s="1"/>
      <c r="C190" s="1"/>
      <c r="D190" s="1"/>
      <c r="E190" s="1"/>
      <c r="F190" s="4"/>
      <c r="G190" s="149" t="str">
        <f t="shared" si="29"/>
        <v/>
      </c>
      <c r="H190" s="2"/>
      <c r="I190" s="70"/>
      <c r="J190" s="70"/>
      <c r="K190" s="70"/>
      <c r="L190" s="70"/>
      <c r="M190" s="70"/>
      <c r="N190" s="70"/>
      <c r="O190" s="70"/>
      <c r="P190" s="3"/>
      <c r="Q190" s="136">
        <f t="shared" si="37"/>
        <v>0</v>
      </c>
      <c r="S190" s="135">
        <f t="shared" si="33"/>
        <v>0</v>
      </c>
      <c r="T190" s="135">
        <f t="shared" si="34"/>
        <v>0</v>
      </c>
      <c r="U190" s="135">
        <f t="shared" si="38"/>
        <v>0</v>
      </c>
      <c r="V190" s="218">
        <f t="shared" si="39"/>
        <v>2</v>
      </c>
      <c r="W190" s="218" t="str">
        <f t="shared" si="40"/>
        <v/>
      </c>
      <c r="X190" s="218" t="str">
        <f t="shared" si="40"/>
        <v/>
      </c>
      <c r="Y190" s="218" t="str">
        <f t="shared" si="40"/>
        <v/>
      </c>
      <c r="Z190" s="218" t="str">
        <f t="shared" si="40"/>
        <v/>
      </c>
    </row>
    <row r="191" spans="1:26" ht="13.5" x14ac:dyDescent="0.15">
      <c r="A191" s="211" t="str">
        <f t="shared" si="36"/>
        <v/>
      </c>
      <c r="B191" s="1"/>
      <c r="C191" s="1"/>
      <c r="D191" s="1"/>
      <c r="E191" s="1"/>
      <c r="F191" s="4"/>
      <c r="G191" s="149" t="str">
        <f t="shared" si="29"/>
        <v/>
      </c>
      <c r="H191" s="2"/>
      <c r="I191" s="70"/>
      <c r="J191" s="70"/>
      <c r="K191" s="70"/>
      <c r="L191" s="70"/>
      <c r="M191" s="70"/>
      <c r="N191" s="70"/>
      <c r="O191" s="70"/>
      <c r="P191" s="3"/>
      <c r="Q191" s="136">
        <f t="shared" si="37"/>
        <v>0</v>
      </c>
      <c r="S191" s="135">
        <f t="shared" si="33"/>
        <v>0</v>
      </c>
      <c r="T191" s="135">
        <f t="shared" si="34"/>
        <v>0</v>
      </c>
      <c r="U191" s="135">
        <f t="shared" si="38"/>
        <v>0</v>
      </c>
      <c r="V191" s="218">
        <f t="shared" si="39"/>
        <v>2</v>
      </c>
      <c r="W191" s="218" t="str">
        <f t="shared" si="40"/>
        <v/>
      </c>
      <c r="X191" s="218" t="str">
        <f t="shared" si="40"/>
        <v/>
      </c>
      <c r="Y191" s="218" t="str">
        <f t="shared" si="40"/>
        <v/>
      </c>
      <c r="Z191" s="218" t="str">
        <f t="shared" si="40"/>
        <v/>
      </c>
    </row>
    <row r="192" spans="1:26" ht="13.5" x14ac:dyDescent="0.15">
      <c r="A192" s="211" t="str">
        <f t="shared" si="36"/>
        <v/>
      </c>
      <c r="B192" s="1"/>
      <c r="C192" s="1"/>
      <c r="D192" s="1"/>
      <c r="E192" s="1"/>
      <c r="F192" s="4"/>
      <c r="G192" s="149" t="str">
        <f t="shared" si="29"/>
        <v/>
      </c>
      <c r="H192" s="2"/>
      <c r="I192" s="70"/>
      <c r="J192" s="70"/>
      <c r="K192" s="70"/>
      <c r="L192" s="70"/>
      <c r="M192" s="70"/>
      <c r="N192" s="70"/>
      <c r="O192" s="70"/>
      <c r="P192" s="3"/>
      <c r="Q192" s="136">
        <f t="shared" si="37"/>
        <v>0</v>
      </c>
      <c r="S192" s="135">
        <f t="shared" si="33"/>
        <v>0</v>
      </c>
      <c r="T192" s="135">
        <f t="shared" si="34"/>
        <v>0</v>
      </c>
      <c r="U192" s="135">
        <f t="shared" si="38"/>
        <v>0</v>
      </c>
      <c r="V192" s="218">
        <f t="shared" si="39"/>
        <v>2</v>
      </c>
      <c r="W192" s="218" t="str">
        <f t="shared" si="40"/>
        <v/>
      </c>
      <c r="X192" s="218" t="str">
        <f t="shared" si="40"/>
        <v/>
      </c>
      <c r="Y192" s="218" t="str">
        <f t="shared" si="40"/>
        <v/>
      </c>
      <c r="Z192" s="218" t="str">
        <f t="shared" si="40"/>
        <v/>
      </c>
    </row>
    <row r="193" spans="1:26" ht="13.5" x14ac:dyDescent="0.15">
      <c r="A193" s="211" t="str">
        <f t="shared" si="36"/>
        <v/>
      </c>
      <c r="B193" s="1"/>
      <c r="C193" s="1"/>
      <c r="D193" s="1"/>
      <c r="E193" s="1"/>
      <c r="F193" s="4"/>
      <c r="G193" s="149" t="str">
        <f t="shared" si="29"/>
        <v/>
      </c>
      <c r="H193" s="2"/>
      <c r="I193" s="70"/>
      <c r="J193" s="70"/>
      <c r="K193" s="70"/>
      <c r="L193" s="70"/>
      <c r="M193" s="70"/>
      <c r="N193" s="70"/>
      <c r="O193" s="70"/>
      <c r="P193" s="3"/>
      <c r="Q193" s="136">
        <f t="shared" si="37"/>
        <v>0</v>
      </c>
      <c r="S193" s="135">
        <f t="shared" si="33"/>
        <v>0</v>
      </c>
      <c r="T193" s="135">
        <f t="shared" si="34"/>
        <v>0</v>
      </c>
      <c r="U193" s="135">
        <f t="shared" si="38"/>
        <v>0</v>
      </c>
      <c r="V193" s="218">
        <f t="shared" si="39"/>
        <v>2</v>
      </c>
      <c r="W193" s="218" t="str">
        <f t="shared" si="40"/>
        <v/>
      </c>
      <c r="X193" s="218" t="str">
        <f t="shared" si="40"/>
        <v/>
      </c>
      <c r="Y193" s="218" t="str">
        <f t="shared" si="40"/>
        <v/>
      </c>
      <c r="Z193" s="218" t="str">
        <f t="shared" si="40"/>
        <v/>
      </c>
    </row>
    <row r="194" spans="1:26" ht="13.5" x14ac:dyDescent="0.15">
      <c r="A194" s="211" t="str">
        <f t="shared" si="36"/>
        <v/>
      </c>
      <c r="B194" s="1"/>
      <c r="C194" s="1"/>
      <c r="D194" s="1"/>
      <c r="E194" s="1"/>
      <c r="F194" s="4"/>
      <c r="G194" s="149" t="str">
        <f t="shared" si="29"/>
        <v/>
      </c>
      <c r="H194" s="2"/>
      <c r="I194" s="70"/>
      <c r="J194" s="70"/>
      <c r="K194" s="70"/>
      <c r="L194" s="70"/>
      <c r="M194" s="70"/>
      <c r="N194" s="70"/>
      <c r="O194" s="70"/>
      <c r="P194" s="3"/>
      <c r="Q194" s="136">
        <f t="shared" si="37"/>
        <v>0</v>
      </c>
      <c r="S194" s="135">
        <f t="shared" si="33"/>
        <v>0</v>
      </c>
      <c r="T194" s="135">
        <f t="shared" si="34"/>
        <v>0</v>
      </c>
      <c r="U194" s="135">
        <f t="shared" si="38"/>
        <v>0</v>
      </c>
      <c r="V194" s="218">
        <f t="shared" si="39"/>
        <v>2</v>
      </c>
      <c r="W194" s="218" t="str">
        <f t="shared" si="40"/>
        <v/>
      </c>
      <c r="X194" s="218" t="str">
        <f t="shared" si="40"/>
        <v/>
      </c>
      <c r="Y194" s="218" t="str">
        <f t="shared" si="40"/>
        <v/>
      </c>
      <c r="Z194" s="218" t="str">
        <f t="shared" si="40"/>
        <v/>
      </c>
    </row>
    <row r="195" spans="1:26" ht="13.5" x14ac:dyDescent="0.15">
      <c r="A195" s="211" t="str">
        <f t="shared" si="36"/>
        <v/>
      </c>
      <c r="B195" s="1"/>
      <c r="C195" s="1"/>
      <c r="D195" s="1"/>
      <c r="E195" s="1"/>
      <c r="F195" s="4"/>
      <c r="G195" s="149" t="str">
        <f t="shared" si="29"/>
        <v/>
      </c>
      <c r="H195" s="2"/>
      <c r="I195" s="70"/>
      <c r="J195" s="70"/>
      <c r="K195" s="70"/>
      <c r="L195" s="70"/>
      <c r="M195" s="70"/>
      <c r="N195" s="70"/>
      <c r="O195" s="70"/>
      <c r="P195" s="3"/>
      <c r="Q195" s="136">
        <f t="shared" si="37"/>
        <v>0</v>
      </c>
      <c r="S195" s="135">
        <f t="shared" si="33"/>
        <v>0</v>
      </c>
      <c r="T195" s="135">
        <f t="shared" si="34"/>
        <v>0</v>
      </c>
      <c r="U195" s="135">
        <f t="shared" si="38"/>
        <v>0</v>
      </c>
      <c r="V195" s="218">
        <f t="shared" si="39"/>
        <v>2</v>
      </c>
      <c r="W195" s="218" t="str">
        <f t="shared" si="40"/>
        <v/>
      </c>
      <c r="X195" s="218" t="str">
        <f t="shared" si="40"/>
        <v/>
      </c>
      <c r="Y195" s="218" t="str">
        <f t="shared" si="40"/>
        <v/>
      </c>
      <c r="Z195" s="218" t="str">
        <f t="shared" si="40"/>
        <v/>
      </c>
    </row>
    <row r="196" spans="1:26" ht="13.5" x14ac:dyDescent="0.15">
      <c r="A196" s="211" t="str">
        <f t="shared" si="36"/>
        <v/>
      </c>
      <c r="B196" s="1"/>
      <c r="C196" s="1"/>
      <c r="D196" s="1"/>
      <c r="E196" s="1"/>
      <c r="F196" s="4"/>
      <c r="G196" s="149" t="str">
        <f t="shared" si="29"/>
        <v/>
      </c>
      <c r="H196" s="2"/>
      <c r="I196" s="70"/>
      <c r="J196" s="70"/>
      <c r="K196" s="70"/>
      <c r="L196" s="70"/>
      <c r="M196" s="70"/>
      <c r="N196" s="70"/>
      <c r="O196" s="70"/>
      <c r="P196" s="3"/>
      <c r="Q196" s="136">
        <f t="shared" si="37"/>
        <v>0</v>
      </c>
      <c r="S196" s="135">
        <f t="shared" si="33"/>
        <v>0</v>
      </c>
      <c r="T196" s="135">
        <f t="shared" si="34"/>
        <v>0</v>
      </c>
      <c r="U196" s="135">
        <f t="shared" si="38"/>
        <v>0</v>
      </c>
      <c r="V196" s="218">
        <f t="shared" si="39"/>
        <v>2</v>
      </c>
      <c r="W196" s="218" t="str">
        <f t="shared" si="40"/>
        <v/>
      </c>
      <c r="X196" s="218" t="str">
        <f t="shared" si="40"/>
        <v/>
      </c>
      <c r="Y196" s="218" t="str">
        <f t="shared" si="40"/>
        <v/>
      </c>
      <c r="Z196" s="218" t="str">
        <f t="shared" si="40"/>
        <v/>
      </c>
    </row>
    <row r="197" spans="1:26" ht="13.5" x14ac:dyDescent="0.15">
      <c r="A197" s="211" t="str">
        <f t="shared" si="36"/>
        <v/>
      </c>
      <c r="B197" s="1"/>
      <c r="C197" s="1"/>
      <c r="D197" s="1"/>
      <c r="E197" s="1"/>
      <c r="F197" s="4"/>
      <c r="G197" s="149" t="str">
        <f t="shared" si="29"/>
        <v/>
      </c>
      <c r="H197" s="2"/>
      <c r="I197" s="70"/>
      <c r="J197" s="70"/>
      <c r="K197" s="70"/>
      <c r="L197" s="70"/>
      <c r="M197" s="70"/>
      <c r="N197" s="70"/>
      <c r="O197" s="70"/>
      <c r="P197" s="3"/>
      <c r="Q197" s="136">
        <f t="shared" si="37"/>
        <v>0</v>
      </c>
      <c r="S197" s="135">
        <f t="shared" si="33"/>
        <v>0</v>
      </c>
      <c r="T197" s="135">
        <f t="shared" si="34"/>
        <v>0</v>
      </c>
      <c r="U197" s="135">
        <f t="shared" si="38"/>
        <v>0</v>
      </c>
      <c r="V197" s="218">
        <f t="shared" si="39"/>
        <v>2</v>
      </c>
      <c r="W197" s="218" t="str">
        <f t="shared" si="40"/>
        <v/>
      </c>
      <c r="X197" s="218" t="str">
        <f t="shared" si="40"/>
        <v/>
      </c>
      <c r="Y197" s="218" t="str">
        <f t="shared" si="40"/>
        <v/>
      </c>
      <c r="Z197" s="218" t="str">
        <f t="shared" si="40"/>
        <v/>
      </c>
    </row>
    <row r="198" spans="1:26" ht="13.5" x14ac:dyDescent="0.15">
      <c r="A198" s="211" t="str">
        <f t="shared" si="36"/>
        <v/>
      </c>
      <c r="B198" s="1"/>
      <c r="C198" s="1"/>
      <c r="D198" s="1"/>
      <c r="E198" s="1"/>
      <c r="F198" s="4"/>
      <c r="G198" s="149" t="str">
        <f t="shared" si="29"/>
        <v/>
      </c>
      <c r="H198" s="2"/>
      <c r="I198" s="70"/>
      <c r="J198" s="70"/>
      <c r="K198" s="70"/>
      <c r="L198" s="70"/>
      <c r="M198" s="70"/>
      <c r="N198" s="70"/>
      <c r="O198" s="70"/>
      <c r="P198" s="3"/>
      <c r="Q198" s="136">
        <f t="shared" si="37"/>
        <v>0</v>
      </c>
      <c r="S198" s="135">
        <f t="shared" si="33"/>
        <v>0</v>
      </c>
      <c r="T198" s="135">
        <f t="shared" si="34"/>
        <v>0</v>
      </c>
      <c r="U198" s="135">
        <f t="shared" si="38"/>
        <v>0</v>
      </c>
      <c r="V198" s="218">
        <f t="shared" si="39"/>
        <v>2</v>
      </c>
      <c r="W198" s="218" t="str">
        <f t="shared" si="40"/>
        <v/>
      </c>
      <c r="X198" s="218" t="str">
        <f t="shared" si="40"/>
        <v/>
      </c>
      <c r="Y198" s="218" t="str">
        <f t="shared" si="40"/>
        <v/>
      </c>
      <c r="Z198" s="218" t="str">
        <f t="shared" si="40"/>
        <v/>
      </c>
    </row>
    <row r="199" spans="1:26" ht="13.5" x14ac:dyDescent="0.15">
      <c r="A199" s="211" t="str">
        <f t="shared" si="36"/>
        <v/>
      </c>
      <c r="B199" s="1"/>
      <c r="C199" s="1"/>
      <c r="D199" s="1"/>
      <c r="E199" s="1"/>
      <c r="F199" s="4"/>
      <c r="G199" s="149" t="str">
        <f t="shared" si="29"/>
        <v/>
      </c>
      <c r="H199" s="2"/>
      <c r="I199" s="70"/>
      <c r="J199" s="70"/>
      <c r="K199" s="70"/>
      <c r="L199" s="70"/>
      <c r="M199" s="70"/>
      <c r="N199" s="70"/>
      <c r="O199" s="70"/>
      <c r="P199" s="3"/>
      <c r="Q199" s="136">
        <f t="shared" si="37"/>
        <v>0</v>
      </c>
      <c r="S199" s="135">
        <f t="shared" si="33"/>
        <v>0</v>
      </c>
      <c r="T199" s="135">
        <f t="shared" si="34"/>
        <v>0</v>
      </c>
      <c r="U199" s="135">
        <f t="shared" si="38"/>
        <v>0</v>
      </c>
      <c r="V199" s="218">
        <f t="shared" si="39"/>
        <v>2</v>
      </c>
      <c r="W199" s="218" t="str">
        <f t="shared" si="40"/>
        <v/>
      </c>
      <c r="X199" s="218" t="str">
        <f t="shared" si="40"/>
        <v/>
      </c>
      <c r="Y199" s="218" t="str">
        <f t="shared" si="40"/>
        <v/>
      </c>
      <c r="Z199" s="218" t="str">
        <f t="shared" si="40"/>
        <v/>
      </c>
    </row>
    <row r="200" spans="1:26" ht="13.5" x14ac:dyDescent="0.15">
      <c r="A200" s="211" t="str">
        <f t="shared" si="36"/>
        <v/>
      </c>
      <c r="B200" s="1"/>
      <c r="C200" s="1"/>
      <c r="D200" s="1"/>
      <c r="E200" s="1"/>
      <c r="F200" s="4"/>
      <c r="G200" s="149" t="str">
        <f t="shared" si="29"/>
        <v/>
      </c>
      <c r="H200" s="2"/>
      <c r="I200" s="70"/>
      <c r="J200" s="70"/>
      <c r="K200" s="70"/>
      <c r="L200" s="70"/>
      <c r="M200" s="70"/>
      <c r="N200" s="70"/>
      <c r="O200" s="70"/>
      <c r="P200" s="3"/>
      <c r="Q200" s="136">
        <f t="shared" si="37"/>
        <v>0</v>
      </c>
      <c r="S200" s="135">
        <f t="shared" si="33"/>
        <v>0</v>
      </c>
      <c r="T200" s="135">
        <f t="shared" si="34"/>
        <v>0</v>
      </c>
      <c r="U200" s="135">
        <f t="shared" si="38"/>
        <v>0</v>
      </c>
      <c r="V200" s="218">
        <f t="shared" si="39"/>
        <v>2</v>
      </c>
      <c r="W200" s="218" t="str">
        <f t="shared" si="40"/>
        <v/>
      </c>
      <c r="X200" s="218" t="str">
        <f t="shared" si="40"/>
        <v/>
      </c>
      <c r="Y200" s="218" t="str">
        <f t="shared" si="40"/>
        <v/>
      </c>
      <c r="Z200" s="218" t="str">
        <f t="shared" si="40"/>
        <v/>
      </c>
    </row>
    <row r="201" spans="1:26" ht="13.5" x14ac:dyDescent="0.15">
      <c r="A201" s="211" t="str">
        <f t="shared" si="36"/>
        <v/>
      </c>
      <c r="B201" s="1"/>
      <c r="C201" s="1"/>
      <c r="D201" s="1"/>
      <c r="E201" s="1"/>
      <c r="F201" s="4"/>
      <c r="G201" s="149" t="str">
        <f t="shared" si="29"/>
        <v/>
      </c>
      <c r="H201" s="2"/>
      <c r="I201" s="70"/>
      <c r="J201" s="70"/>
      <c r="K201" s="70"/>
      <c r="L201" s="70"/>
      <c r="M201" s="70"/>
      <c r="N201" s="70"/>
      <c r="O201" s="70"/>
      <c r="P201" s="3"/>
      <c r="Q201" s="136">
        <f t="shared" si="37"/>
        <v>0</v>
      </c>
      <c r="S201" s="135">
        <f t="shared" si="33"/>
        <v>0</v>
      </c>
      <c r="T201" s="135">
        <f t="shared" si="34"/>
        <v>0</v>
      </c>
      <c r="U201" s="135">
        <f t="shared" si="38"/>
        <v>0</v>
      </c>
      <c r="V201" s="218">
        <f t="shared" si="39"/>
        <v>2</v>
      </c>
      <c r="W201" s="218" t="str">
        <f t="shared" si="40"/>
        <v/>
      </c>
      <c r="X201" s="218" t="str">
        <f t="shared" si="40"/>
        <v/>
      </c>
      <c r="Y201" s="218" t="str">
        <f t="shared" si="40"/>
        <v/>
      </c>
      <c r="Z201" s="218" t="str">
        <f t="shared" si="40"/>
        <v/>
      </c>
    </row>
    <row r="202" spans="1:26" x14ac:dyDescent="0.15">
      <c r="A202" s="135"/>
    </row>
    <row r="203" spans="1:26" x14ac:dyDescent="0.15">
      <c r="A203" s="135"/>
    </row>
    <row r="204" spans="1:26" x14ac:dyDescent="0.15">
      <c r="A204" s="135"/>
    </row>
    <row r="205" spans="1:26" x14ac:dyDescent="0.15">
      <c r="A205" s="135"/>
    </row>
    <row r="206" spans="1:26" x14ac:dyDescent="0.15">
      <c r="A206" s="135"/>
    </row>
    <row r="207" spans="1:26" x14ac:dyDescent="0.15">
      <c r="A207" s="135"/>
    </row>
    <row r="208" spans="1:26" x14ac:dyDescent="0.15">
      <c r="A208" s="135"/>
    </row>
    <row r="212" spans="4:19" ht="13.5" customHeight="1" x14ac:dyDescent="0.15">
      <c r="D212" s="77" t="s">
        <v>2</v>
      </c>
      <c r="E212" s="77" t="s">
        <v>115</v>
      </c>
      <c r="J212" s="192"/>
      <c r="K212" s="192" t="s">
        <v>232</v>
      </c>
      <c r="M212" s="193">
        <v>2</v>
      </c>
      <c r="N212" s="194">
        <v>3</v>
      </c>
      <c r="O212" s="195">
        <v>4</v>
      </c>
      <c r="P212" s="77"/>
    </row>
    <row r="213" spans="4:19" ht="13.5" x14ac:dyDescent="0.15">
      <c r="D213" s="77" t="s">
        <v>37</v>
      </c>
      <c r="E213" s="77" t="s">
        <v>116</v>
      </c>
      <c r="J213" s="192"/>
      <c r="K213" s="192" t="s">
        <v>233</v>
      </c>
      <c r="L213" s="196" t="s">
        <v>117</v>
      </c>
      <c r="M213" s="197" t="s">
        <v>118</v>
      </c>
      <c r="N213" s="197" t="s">
        <v>119</v>
      </c>
      <c r="O213" s="197" t="s">
        <v>150</v>
      </c>
      <c r="P213" s="77" t="s">
        <v>226</v>
      </c>
      <c r="Q213" s="135" t="s">
        <v>227</v>
      </c>
      <c r="R213" s="135" t="s">
        <v>228</v>
      </c>
      <c r="S213" s="135" t="s">
        <v>229</v>
      </c>
    </row>
    <row r="214" spans="4:19" ht="13.5" x14ac:dyDescent="0.15">
      <c r="J214" s="198"/>
      <c r="K214" s="198"/>
      <c r="L214" s="199" t="s">
        <v>120</v>
      </c>
      <c r="M214" s="200">
        <v>4300</v>
      </c>
      <c r="N214" s="200">
        <v>3600</v>
      </c>
      <c r="O214" s="200">
        <v>2300</v>
      </c>
      <c r="P214" s="209"/>
      <c r="Q214" s="135">
        <v>0</v>
      </c>
      <c r="R214" s="135">
        <v>120</v>
      </c>
      <c r="S214" s="135">
        <v>1</v>
      </c>
    </row>
    <row r="215" spans="4:19" ht="13.5" x14ac:dyDescent="0.15">
      <c r="J215" s="198"/>
      <c r="K215" s="198"/>
      <c r="L215" s="201" t="s">
        <v>121</v>
      </c>
      <c r="M215" s="202">
        <v>4300</v>
      </c>
      <c r="N215" s="202">
        <v>3600</v>
      </c>
      <c r="O215" s="202">
        <v>2300</v>
      </c>
      <c r="P215" s="210">
        <v>1</v>
      </c>
      <c r="Q215" s="135">
        <v>0</v>
      </c>
      <c r="R215" s="135">
        <v>120</v>
      </c>
      <c r="S215" s="135">
        <v>1</v>
      </c>
    </row>
    <row r="216" spans="4:19" ht="13.5" x14ac:dyDescent="0.15">
      <c r="J216" s="198"/>
      <c r="K216" s="198"/>
      <c r="L216" s="199" t="s">
        <v>122</v>
      </c>
      <c r="M216" s="200">
        <v>3300</v>
      </c>
      <c r="N216" s="200">
        <v>2600</v>
      </c>
      <c r="O216" s="200">
        <v>1300</v>
      </c>
      <c r="P216" s="209"/>
      <c r="Q216" s="135">
        <v>70</v>
      </c>
      <c r="R216" s="135">
        <v>120</v>
      </c>
      <c r="S216" s="135">
        <v>1</v>
      </c>
    </row>
    <row r="217" spans="4:19" ht="13.5" x14ac:dyDescent="0.15">
      <c r="J217" s="198"/>
      <c r="K217" s="198"/>
      <c r="L217" s="201" t="s">
        <v>123</v>
      </c>
      <c r="M217" s="202">
        <v>3300</v>
      </c>
      <c r="N217" s="200">
        <v>2600</v>
      </c>
      <c r="O217" s="200">
        <v>1300</v>
      </c>
      <c r="P217" s="210">
        <v>1</v>
      </c>
      <c r="Q217" s="135">
        <v>70</v>
      </c>
      <c r="R217" s="135">
        <v>120</v>
      </c>
      <c r="S217" s="135">
        <v>1</v>
      </c>
    </row>
    <row r="218" spans="4:19" ht="13.5" x14ac:dyDescent="0.15">
      <c r="J218" s="198"/>
      <c r="K218" s="198"/>
      <c r="L218" s="199" t="s">
        <v>124</v>
      </c>
      <c r="M218" s="200">
        <v>3300</v>
      </c>
      <c r="N218" s="200">
        <v>2600</v>
      </c>
      <c r="O218" s="200">
        <v>1300</v>
      </c>
      <c r="P218" s="209"/>
      <c r="Q218" s="135">
        <v>60</v>
      </c>
      <c r="R218" s="135">
        <v>120</v>
      </c>
      <c r="S218" s="135">
        <v>1</v>
      </c>
    </row>
    <row r="219" spans="4:19" ht="13.5" x14ac:dyDescent="0.15">
      <c r="J219" s="198"/>
      <c r="K219" s="198"/>
      <c r="L219" s="201" t="s">
        <v>125</v>
      </c>
      <c r="M219" s="202">
        <v>3300</v>
      </c>
      <c r="N219" s="200">
        <v>2600</v>
      </c>
      <c r="O219" s="200">
        <v>1300</v>
      </c>
      <c r="P219" s="210">
        <v>1</v>
      </c>
      <c r="Q219" s="135">
        <v>60</v>
      </c>
      <c r="R219" s="135">
        <v>120</v>
      </c>
      <c r="S219" s="135">
        <v>1</v>
      </c>
    </row>
    <row r="220" spans="4:19" ht="13.5" x14ac:dyDescent="0.15">
      <c r="J220" s="198"/>
      <c r="K220" s="198"/>
      <c r="L220" s="199" t="s">
        <v>126</v>
      </c>
      <c r="M220" s="200">
        <v>3300</v>
      </c>
      <c r="N220" s="200">
        <v>2600</v>
      </c>
      <c r="O220" s="200">
        <v>1300</v>
      </c>
      <c r="P220" s="209"/>
      <c r="Q220" s="135">
        <v>50</v>
      </c>
      <c r="R220" s="135">
        <v>120</v>
      </c>
      <c r="S220" s="135">
        <v>1</v>
      </c>
    </row>
    <row r="221" spans="4:19" ht="13.5" x14ac:dyDescent="0.15">
      <c r="J221" s="198"/>
      <c r="K221" s="198"/>
      <c r="L221" s="201" t="s">
        <v>127</v>
      </c>
      <c r="M221" s="202">
        <v>3300</v>
      </c>
      <c r="N221" s="200">
        <v>2600</v>
      </c>
      <c r="O221" s="200">
        <v>1300</v>
      </c>
      <c r="P221" s="210">
        <v>1</v>
      </c>
      <c r="Q221" s="135">
        <v>50</v>
      </c>
      <c r="R221" s="135">
        <v>120</v>
      </c>
      <c r="S221" s="135">
        <v>1</v>
      </c>
    </row>
    <row r="222" spans="4:19" ht="13.5" x14ac:dyDescent="0.15">
      <c r="J222" s="198"/>
      <c r="K222" s="198"/>
      <c r="L222" s="199" t="s">
        <v>128</v>
      </c>
      <c r="M222" s="200">
        <v>3300</v>
      </c>
      <c r="N222" s="200">
        <v>2600</v>
      </c>
      <c r="O222" s="200">
        <v>1300</v>
      </c>
      <c r="P222" s="209"/>
      <c r="Q222" s="135">
        <v>40</v>
      </c>
      <c r="R222" s="135">
        <v>120</v>
      </c>
      <c r="S222" s="135">
        <v>1</v>
      </c>
    </row>
    <row r="223" spans="4:19" ht="13.5" x14ac:dyDescent="0.15">
      <c r="J223" s="198"/>
      <c r="K223" s="198"/>
      <c r="L223" s="201" t="s">
        <v>129</v>
      </c>
      <c r="M223" s="202">
        <v>3300</v>
      </c>
      <c r="N223" s="200">
        <v>2600</v>
      </c>
      <c r="O223" s="200">
        <v>1300</v>
      </c>
      <c r="P223" s="210">
        <v>1</v>
      </c>
      <c r="Q223" s="135">
        <v>40</v>
      </c>
      <c r="R223" s="135">
        <v>120</v>
      </c>
      <c r="S223" s="135">
        <v>1</v>
      </c>
    </row>
    <row r="224" spans="4:19" ht="13.5" x14ac:dyDescent="0.15">
      <c r="J224" s="198"/>
      <c r="K224" s="198"/>
      <c r="L224" s="199" t="s">
        <v>130</v>
      </c>
      <c r="M224" s="200">
        <v>3300</v>
      </c>
      <c r="N224" s="200">
        <v>2600</v>
      </c>
      <c r="O224" s="200">
        <v>1300</v>
      </c>
      <c r="P224" s="209"/>
      <c r="Q224" s="135">
        <v>30</v>
      </c>
      <c r="R224" s="135">
        <v>120</v>
      </c>
      <c r="S224" s="135">
        <v>1</v>
      </c>
    </row>
    <row r="225" spans="10:19" ht="13.5" x14ac:dyDescent="0.15">
      <c r="J225" s="198"/>
      <c r="K225" s="198"/>
      <c r="L225" s="201" t="s">
        <v>131</v>
      </c>
      <c r="M225" s="202">
        <v>3300</v>
      </c>
      <c r="N225" s="200">
        <v>2600</v>
      </c>
      <c r="O225" s="200">
        <v>1300</v>
      </c>
      <c r="P225" s="210">
        <v>1</v>
      </c>
      <c r="Q225" s="135">
        <v>30</v>
      </c>
      <c r="R225" s="135">
        <v>120</v>
      </c>
      <c r="S225" s="135">
        <v>1</v>
      </c>
    </row>
    <row r="226" spans="10:19" ht="13.5" x14ac:dyDescent="0.15">
      <c r="J226" s="198"/>
      <c r="K226" s="198"/>
      <c r="L226" s="199" t="s">
        <v>132</v>
      </c>
      <c r="M226" s="200">
        <v>3300</v>
      </c>
      <c r="N226" s="200">
        <v>2600</v>
      </c>
      <c r="O226" s="200">
        <v>1300</v>
      </c>
      <c r="P226" s="209"/>
      <c r="Q226" s="135">
        <v>19</v>
      </c>
      <c r="R226" s="135">
        <v>120</v>
      </c>
      <c r="S226" s="135">
        <v>1</v>
      </c>
    </row>
    <row r="227" spans="10:19" ht="13.5" x14ac:dyDescent="0.15">
      <c r="J227" s="198"/>
      <c r="K227" s="198"/>
      <c r="L227" s="201" t="s">
        <v>133</v>
      </c>
      <c r="M227" s="202">
        <v>3300</v>
      </c>
      <c r="N227" s="202">
        <v>2600</v>
      </c>
      <c r="O227" s="200">
        <v>1300</v>
      </c>
      <c r="P227" s="210">
        <v>1</v>
      </c>
      <c r="Q227" s="135">
        <v>19</v>
      </c>
      <c r="R227" s="135">
        <v>120</v>
      </c>
      <c r="S227" s="135">
        <v>1</v>
      </c>
    </row>
    <row r="228" spans="10:19" ht="13.5" x14ac:dyDescent="0.15">
      <c r="J228" s="198"/>
      <c r="K228" s="198"/>
      <c r="L228" s="199" t="s">
        <v>134</v>
      </c>
      <c r="M228" s="202">
        <v>3300</v>
      </c>
      <c r="N228" s="200">
        <v>2600</v>
      </c>
      <c r="O228" s="200">
        <v>1300</v>
      </c>
      <c r="P228" s="209"/>
      <c r="Q228" s="135">
        <v>16</v>
      </c>
      <c r="R228" s="135">
        <v>20</v>
      </c>
      <c r="S228" s="135">
        <v>1</v>
      </c>
    </row>
    <row r="229" spans="10:19" ht="13.5" x14ac:dyDescent="0.15">
      <c r="J229" s="198"/>
      <c r="K229" s="198"/>
      <c r="L229" s="201" t="s">
        <v>135</v>
      </c>
      <c r="M229" s="202">
        <v>3300</v>
      </c>
      <c r="N229" s="202">
        <v>2600</v>
      </c>
      <c r="O229" s="202">
        <v>1300</v>
      </c>
      <c r="P229" s="210">
        <v>1</v>
      </c>
      <c r="Q229" s="135">
        <v>16</v>
      </c>
      <c r="R229" s="135">
        <v>20</v>
      </c>
      <c r="S229" s="135">
        <v>1</v>
      </c>
    </row>
    <row r="230" spans="10:19" ht="13.5" x14ac:dyDescent="0.15">
      <c r="J230" s="198"/>
      <c r="K230" s="198"/>
      <c r="L230" s="199" t="s">
        <v>136</v>
      </c>
      <c r="M230" s="202">
        <v>3300</v>
      </c>
      <c r="N230" s="202">
        <v>2600</v>
      </c>
      <c r="O230" s="200">
        <v>1300</v>
      </c>
      <c r="P230" s="209"/>
      <c r="Q230" s="135">
        <v>13</v>
      </c>
      <c r="R230" s="135">
        <v>18</v>
      </c>
      <c r="S230" s="135">
        <v>1</v>
      </c>
    </row>
    <row r="231" spans="10:19" ht="13.5" x14ac:dyDescent="0.15">
      <c r="J231" s="198"/>
      <c r="K231" s="198"/>
      <c r="L231" s="201" t="s">
        <v>137</v>
      </c>
      <c r="M231" s="202">
        <v>3300</v>
      </c>
      <c r="N231" s="202">
        <v>2600</v>
      </c>
      <c r="O231" s="202">
        <v>1300</v>
      </c>
      <c r="P231" s="210">
        <v>1</v>
      </c>
      <c r="Q231" s="135">
        <v>13</v>
      </c>
      <c r="R231" s="135">
        <v>18</v>
      </c>
      <c r="S231" s="135">
        <v>1</v>
      </c>
    </row>
    <row r="232" spans="10:19" ht="13.5" x14ac:dyDescent="0.15">
      <c r="J232" s="198"/>
      <c r="K232" s="198"/>
      <c r="L232" s="199" t="s">
        <v>138</v>
      </c>
      <c r="M232" s="202">
        <v>3300</v>
      </c>
      <c r="N232" s="202">
        <v>2600</v>
      </c>
      <c r="O232" s="200">
        <v>1300</v>
      </c>
      <c r="P232" s="209"/>
      <c r="Q232" s="135">
        <v>11</v>
      </c>
      <c r="R232" s="135">
        <v>15</v>
      </c>
      <c r="S232" s="135">
        <v>1</v>
      </c>
    </row>
    <row r="233" spans="10:19" ht="13.5" x14ac:dyDescent="0.15">
      <c r="J233" s="198"/>
      <c r="K233" s="198"/>
      <c r="L233" s="201" t="s">
        <v>139</v>
      </c>
      <c r="M233" s="202">
        <v>3300</v>
      </c>
      <c r="N233" s="202">
        <v>2600</v>
      </c>
      <c r="O233" s="202">
        <v>1300</v>
      </c>
      <c r="P233" s="210">
        <v>1</v>
      </c>
      <c r="Q233" s="135">
        <v>11</v>
      </c>
      <c r="R233" s="135">
        <v>15</v>
      </c>
      <c r="S233" s="135">
        <v>1</v>
      </c>
    </row>
    <row r="234" spans="10:19" ht="13.5" x14ac:dyDescent="0.15">
      <c r="J234" s="198"/>
      <c r="K234" s="198"/>
      <c r="L234" s="199" t="s">
        <v>140</v>
      </c>
      <c r="M234" s="200">
        <v>3800</v>
      </c>
      <c r="N234" s="200">
        <v>3100</v>
      </c>
      <c r="O234" s="200">
        <v>1300</v>
      </c>
      <c r="P234" s="209"/>
      <c r="Q234" s="135">
        <v>0</v>
      </c>
      <c r="R234" s="135">
        <v>120</v>
      </c>
      <c r="S234" s="135">
        <v>0</v>
      </c>
    </row>
    <row r="235" spans="10:19" ht="13.5" x14ac:dyDescent="0.15">
      <c r="J235" s="198"/>
      <c r="K235" s="198"/>
      <c r="L235" s="199" t="s">
        <v>141</v>
      </c>
      <c r="M235" s="200">
        <v>2500</v>
      </c>
      <c r="N235" s="200">
        <v>1900</v>
      </c>
      <c r="O235" s="200">
        <v>1300</v>
      </c>
      <c r="P235" s="209"/>
      <c r="Q235" s="135">
        <v>0</v>
      </c>
      <c r="R235" s="135">
        <v>120</v>
      </c>
      <c r="S235" s="135">
        <v>0</v>
      </c>
    </row>
    <row r="236" spans="10:19" ht="13.5" x14ac:dyDescent="0.15">
      <c r="J236" s="198"/>
      <c r="K236" s="198"/>
      <c r="L236" s="201" t="s">
        <v>142</v>
      </c>
      <c r="M236" s="202">
        <v>2500</v>
      </c>
      <c r="N236" s="202">
        <v>1900</v>
      </c>
      <c r="O236" s="202">
        <v>1300</v>
      </c>
      <c r="P236" s="210"/>
      <c r="Q236" s="135">
        <v>0</v>
      </c>
      <c r="R236" s="135">
        <v>120</v>
      </c>
      <c r="S236" s="135">
        <v>0</v>
      </c>
    </row>
    <row r="237" spans="10:19" ht="13.5" x14ac:dyDescent="0.15">
      <c r="J237" s="198"/>
      <c r="K237" s="198"/>
      <c r="L237" s="199" t="s">
        <v>143</v>
      </c>
      <c r="M237" s="200">
        <v>1300</v>
      </c>
      <c r="N237" s="200">
        <v>1100</v>
      </c>
      <c r="O237" s="200">
        <v>700</v>
      </c>
      <c r="P237" s="209"/>
      <c r="Q237" s="135">
        <v>0</v>
      </c>
      <c r="R237" s="135">
        <v>120</v>
      </c>
      <c r="S237" s="135">
        <v>0</v>
      </c>
    </row>
    <row r="238" spans="10:19" ht="13.5" x14ac:dyDescent="0.15">
      <c r="J238" s="198"/>
      <c r="K238" s="198"/>
      <c r="L238" s="199" t="s">
        <v>144</v>
      </c>
      <c r="M238" s="200">
        <v>700</v>
      </c>
      <c r="N238" s="200">
        <v>700</v>
      </c>
      <c r="O238" s="200">
        <v>700</v>
      </c>
      <c r="P238" s="209"/>
      <c r="Q238" s="135">
        <v>0</v>
      </c>
      <c r="R238" s="135">
        <v>12</v>
      </c>
      <c r="S238" s="135">
        <v>0</v>
      </c>
    </row>
    <row r="239" spans="10:19" ht="13.5" x14ac:dyDescent="0.15">
      <c r="J239" s="198"/>
      <c r="K239" s="198"/>
      <c r="L239" s="201" t="s">
        <v>145</v>
      </c>
      <c r="M239" s="202">
        <v>700</v>
      </c>
      <c r="N239" s="202">
        <v>700</v>
      </c>
      <c r="O239" s="202">
        <v>700</v>
      </c>
      <c r="P239" s="210">
        <v>1</v>
      </c>
      <c r="Q239" s="135">
        <v>0</v>
      </c>
      <c r="R239" s="135">
        <v>12</v>
      </c>
      <c r="S239" s="135">
        <v>0</v>
      </c>
    </row>
    <row r="240" spans="10:19" ht="13.5" x14ac:dyDescent="0.15">
      <c r="J240" s="198"/>
      <c r="K240" s="198"/>
      <c r="L240" s="199" t="s">
        <v>146</v>
      </c>
      <c r="M240" s="200">
        <v>400</v>
      </c>
      <c r="N240" s="200">
        <v>400</v>
      </c>
      <c r="O240" s="200">
        <v>400</v>
      </c>
      <c r="P240" s="209"/>
      <c r="Q240" s="135">
        <v>0</v>
      </c>
      <c r="R240" s="135">
        <v>12</v>
      </c>
      <c r="S240" s="135">
        <v>0</v>
      </c>
    </row>
    <row r="242" spans="13:13" x14ac:dyDescent="0.15">
      <c r="M242" s="77" t="s">
        <v>221</v>
      </c>
    </row>
    <row r="243" spans="13:13" x14ac:dyDescent="0.15">
      <c r="M243" s="77" t="s">
        <v>222</v>
      </c>
    </row>
  </sheetData>
  <sheetProtection password="F80E" sheet="1" objects="1" scenarios="1"/>
  <phoneticPr fontId="3"/>
  <dataValidations xWindow="168" yWindow="263" count="9">
    <dataValidation type="whole" allowBlank="1" showInputMessage="1" showErrorMessage="1" sqref="Q20:Q201">
      <formula1>0</formula1>
      <formula2>12500</formula2>
    </dataValidation>
    <dataValidation type="list" allowBlank="1" showInputMessage="1" showErrorMessage="1" sqref="D20:D201">
      <formula1>$D$211:$D$213</formula1>
    </dataValidation>
    <dataValidation type="list" allowBlank="1" showInputMessage="1" showErrorMessage="1" sqref="E20:E201">
      <formula1>$E$211:$E$213</formula1>
    </dataValidation>
    <dataValidation type="date" allowBlank="1" showInputMessage="1" showErrorMessage="1" sqref="F20">
      <formula1>1</formula1>
      <formula2>42629</formula2>
    </dataValidation>
    <dataValidation type="list" allowBlank="1" showInputMessage="1" showErrorMessage="1" sqref="L20:L201">
      <formula1>$L$214:$L$240</formula1>
    </dataValidation>
    <dataValidation type="whole" allowBlank="1" showInputMessage="1" showErrorMessage="1" sqref="I20:I201">
      <formula1>10000</formula1>
      <formula2>100000000</formula2>
    </dataValidation>
    <dataValidation type="list" allowBlank="1" showInputMessage="1" showErrorMessage="1" sqref="M21:M201">
      <formula1>$M$242:$M$243</formula1>
    </dataValidation>
    <dataValidation type="date" allowBlank="1" showInputMessage="1" showErrorMessage="1" sqref="F21:F201">
      <formula1>1</formula1>
      <formula2>43063</formula2>
    </dataValidation>
    <dataValidation type="list" allowBlank="1" showInputMessage="1" showErrorMessage="1" sqref="K21:K201">
      <formula1>$K$211:$K$213</formula1>
    </dataValidation>
  </dataValidations>
  <pageMargins left="0.35" right="0.37" top="0.59" bottom="1" header="0.23" footer="0.51200000000000001"/>
  <pageSetup paperSize="9" scale="4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0"/>
  <sheetViews>
    <sheetView zoomScaleNormal="100" workbookViewId="0">
      <selection activeCell="C7" sqref="C7"/>
    </sheetView>
  </sheetViews>
  <sheetFormatPr defaultRowHeight="11.25" x14ac:dyDescent="0.15"/>
  <cols>
    <col min="1" max="1" width="3.25" style="6" customWidth="1"/>
    <col min="2" max="2" width="26.125" style="6" customWidth="1"/>
    <col min="3" max="3" width="17.25" style="6" bestFit="1" customWidth="1"/>
    <col min="4" max="4" width="10.75" style="6" customWidth="1"/>
    <col min="5" max="5" width="12.25" style="6" customWidth="1"/>
    <col min="6" max="6" width="4.75" style="6" bestFit="1" customWidth="1"/>
    <col min="7" max="7" width="11.125" style="6" bestFit="1" customWidth="1"/>
    <col min="8" max="8" width="4.75" style="6" bestFit="1" customWidth="1"/>
    <col min="9" max="9" width="9" style="6" bestFit="1" customWidth="1"/>
    <col min="10" max="10" width="11.375" style="7" bestFit="1" customWidth="1"/>
    <col min="11" max="11" width="6.5" style="7" bestFit="1" customWidth="1"/>
    <col min="12" max="12" width="6" style="7" customWidth="1"/>
    <col min="13" max="13" width="4.75" style="106" bestFit="1" customWidth="1"/>
    <col min="14" max="14" width="10.125" style="105" customWidth="1"/>
    <col min="15" max="15" width="11.375" style="105" bestFit="1" customWidth="1"/>
    <col min="16" max="22" width="9" style="106"/>
    <col min="23" max="16384" width="9" style="6"/>
  </cols>
  <sheetData>
    <row r="1" spans="1:22" s="104" customFormat="1" ht="21" x14ac:dyDescent="0.15">
      <c r="B1" s="123" t="s">
        <v>199</v>
      </c>
      <c r="I1" s="124"/>
      <c r="J1" s="124"/>
      <c r="K1" s="124"/>
      <c r="M1" s="103"/>
      <c r="N1" s="103"/>
    </row>
    <row r="2" spans="1:22" s="104" customFormat="1" ht="15" customHeight="1" x14ac:dyDescent="0.15">
      <c r="B2" s="123"/>
      <c r="I2" s="124"/>
      <c r="J2" s="124"/>
      <c r="K2" s="124"/>
      <c r="M2" s="103"/>
      <c r="N2" s="103"/>
    </row>
    <row r="3" spans="1:22" s="104" customFormat="1" ht="21" x14ac:dyDescent="0.15">
      <c r="A3" s="104" t="s">
        <v>201</v>
      </c>
      <c r="B3" s="123"/>
      <c r="I3" s="124"/>
      <c r="J3" s="124"/>
      <c r="K3" s="124"/>
      <c r="M3" s="103"/>
      <c r="N3" s="103"/>
    </row>
    <row r="4" spans="1:22" s="203" customFormat="1" ht="13.5" x14ac:dyDescent="0.15">
      <c r="B4" s="203" t="s">
        <v>234</v>
      </c>
      <c r="I4" s="204"/>
      <c r="J4" s="204"/>
      <c r="K4" s="204"/>
      <c r="M4" s="205"/>
      <c r="N4" s="205"/>
    </row>
    <row r="5" spans="1:22" s="203" customFormat="1" ht="13.5" x14ac:dyDescent="0.15">
      <c r="B5" s="203" t="s">
        <v>207</v>
      </c>
      <c r="I5" s="204"/>
      <c r="J5" s="204"/>
      <c r="K5" s="204"/>
      <c r="M5" s="205"/>
      <c r="N5" s="205"/>
    </row>
    <row r="6" spans="1:22" s="100" customFormat="1" ht="12" thickBot="1" x14ac:dyDescent="0.2">
      <c r="A6" s="106"/>
      <c r="B6" s="99" t="s">
        <v>211</v>
      </c>
      <c r="C6" s="111" t="s">
        <v>204</v>
      </c>
      <c r="D6" s="99" t="s">
        <v>203</v>
      </c>
      <c r="E6" s="99" t="s">
        <v>208</v>
      </c>
      <c r="F6" s="106"/>
      <c r="G6" s="106"/>
      <c r="H6" s="106"/>
      <c r="I6" s="125"/>
      <c r="J6" s="125"/>
      <c r="K6" s="125"/>
      <c r="L6" s="106"/>
      <c r="M6" s="105"/>
      <c r="N6" s="105"/>
      <c r="O6" s="106"/>
      <c r="P6" s="106"/>
      <c r="Q6" s="106"/>
      <c r="R6" s="106"/>
      <c r="S6" s="106"/>
      <c r="T6" s="106"/>
      <c r="U6" s="106"/>
      <c r="V6" s="106"/>
    </row>
    <row r="7" spans="1:22" s="100" customFormat="1" ht="21.75" customHeight="1" x14ac:dyDescent="0.15">
      <c r="A7" s="106"/>
      <c r="B7" s="109" t="s">
        <v>205</v>
      </c>
      <c r="C7" s="155"/>
      <c r="D7" s="110">
        <v>290</v>
      </c>
      <c r="E7" s="101">
        <f>C7*D7</f>
        <v>0</v>
      </c>
      <c r="F7" s="106"/>
      <c r="G7" s="106"/>
      <c r="H7" s="106"/>
      <c r="I7" s="125"/>
      <c r="J7" s="125"/>
      <c r="K7" s="125"/>
      <c r="L7" s="106"/>
      <c r="M7" s="105"/>
      <c r="N7" s="105"/>
      <c r="O7" s="106"/>
      <c r="P7" s="106"/>
      <c r="Q7" s="106"/>
      <c r="R7" s="106"/>
      <c r="S7" s="106"/>
      <c r="T7" s="106"/>
      <c r="U7" s="106"/>
      <c r="V7" s="106"/>
    </row>
    <row r="8" spans="1:22" s="100" customFormat="1" ht="21.75" customHeight="1" x14ac:dyDescent="0.15">
      <c r="A8" s="106"/>
      <c r="B8" s="109" t="s">
        <v>202</v>
      </c>
      <c r="C8" s="156"/>
      <c r="D8" s="110">
        <v>210</v>
      </c>
      <c r="E8" s="101">
        <f t="shared" ref="E8:E9" si="0">C8*D8</f>
        <v>0</v>
      </c>
      <c r="F8" s="106"/>
      <c r="G8" s="106"/>
      <c r="H8" s="106"/>
      <c r="I8" s="125"/>
      <c r="J8" s="125"/>
      <c r="K8" s="125"/>
      <c r="L8" s="106"/>
      <c r="M8" s="105"/>
      <c r="N8" s="105"/>
      <c r="O8" s="106"/>
      <c r="P8" s="106"/>
      <c r="Q8" s="106"/>
      <c r="R8" s="106"/>
      <c r="S8" s="106"/>
      <c r="T8" s="106"/>
      <c r="U8" s="106"/>
      <c r="V8" s="106"/>
    </row>
    <row r="9" spans="1:22" s="100" customFormat="1" ht="21.75" customHeight="1" thickBot="1" x14ac:dyDescent="0.2">
      <c r="A9" s="106"/>
      <c r="B9" s="109" t="s">
        <v>206</v>
      </c>
      <c r="C9" s="157"/>
      <c r="D9" s="110">
        <v>50</v>
      </c>
      <c r="E9" s="101">
        <f t="shared" si="0"/>
        <v>0</v>
      </c>
      <c r="F9" s="106"/>
      <c r="G9" s="106"/>
      <c r="H9" s="106"/>
      <c r="I9" s="125"/>
      <c r="J9" s="125"/>
      <c r="K9" s="125"/>
      <c r="L9" s="106"/>
      <c r="M9" s="105"/>
      <c r="N9" s="105"/>
      <c r="O9" s="106"/>
      <c r="P9" s="106"/>
      <c r="Q9" s="106"/>
      <c r="R9" s="106"/>
      <c r="S9" s="106"/>
      <c r="T9" s="106"/>
      <c r="U9" s="106"/>
      <c r="V9" s="106"/>
    </row>
    <row r="10" spans="1:22" s="100" customFormat="1" ht="27.75" customHeight="1" thickBot="1" x14ac:dyDescent="0.2">
      <c r="A10" s="106"/>
      <c r="B10" s="106" t="s">
        <v>209</v>
      </c>
      <c r="C10" s="106"/>
      <c r="D10" s="128" t="s">
        <v>210</v>
      </c>
      <c r="E10" s="102">
        <f>SUM(E7:E9)</f>
        <v>0</v>
      </c>
      <c r="F10" s="106"/>
      <c r="G10" s="106"/>
      <c r="H10" s="106"/>
      <c r="I10" s="125"/>
      <c r="J10" s="125"/>
      <c r="K10" s="125"/>
      <c r="L10" s="106"/>
      <c r="M10" s="105"/>
      <c r="N10" s="105"/>
      <c r="O10" s="106"/>
      <c r="P10" s="106"/>
      <c r="Q10" s="106"/>
      <c r="R10" s="106"/>
      <c r="S10" s="106"/>
      <c r="T10" s="106"/>
      <c r="U10" s="106"/>
      <c r="V10" s="106"/>
    </row>
    <row r="11" spans="1:22" s="104" customFormat="1" ht="10.5" customHeight="1" x14ac:dyDescent="0.15">
      <c r="B11" s="123"/>
      <c r="I11" s="124"/>
      <c r="J11" s="124"/>
      <c r="K11" s="124"/>
      <c r="M11" s="103"/>
      <c r="N11" s="103"/>
    </row>
    <row r="12" spans="1:22" s="104" customFormat="1" ht="10.5" customHeight="1" x14ac:dyDescent="0.15">
      <c r="B12" s="123"/>
      <c r="I12" s="124"/>
      <c r="J12" s="124"/>
      <c r="K12" s="124"/>
      <c r="M12" s="103"/>
      <c r="N12" s="103"/>
    </row>
    <row r="13" spans="1:22" s="104" customFormat="1" ht="21" x14ac:dyDescent="0.15">
      <c r="A13" s="104" t="s">
        <v>200</v>
      </c>
      <c r="B13" s="123"/>
      <c r="I13" s="124"/>
      <c r="J13" s="124"/>
      <c r="K13" s="124"/>
      <c r="M13" s="103"/>
      <c r="N13" s="103"/>
    </row>
    <row r="14" spans="1:22" s="106" customFormat="1" ht="14.25" x14ac:dyDescent="0.15">
      <c r="B14" s="126"/>
      <c r="G14" s="127"/>
      <c r="I14" s="125"/>
      <c r="J14" s="125"/>
      <c r="K14" s="125"/>
      <c r="M14" s="105"/>
      <c r="N14" s="105"/>
    </row>
    <row r="15" spans="1:22" s="106" customFormat="1" x14ac:dyDescent="0.15">
      <c r="G15" s="107"/>
      <c r="I15" s="125"/>
      <c r="J15" s="125"/>
      <c r="K15" s="125"/>
      <c r="M15" s="105"/>
      <c r="N15" s="105"/>
    </row>
    <row r="16" spans="1:22" s="106" customFormat="1" x14ac:dyDescent="0.15">
      <c r="G16" s="107"/>
      <c r="I16" s="125"/>
      <c r="J16" s="125"/>
      <c r="K16" s="125"/>
      <c r="M16" s="105"/>
      <c r="N16" s="105"/>
    </row>
    <row r="17" spans="1:17" s="106" customFormat="1" x14ac:dyDescent="0.15">
      <c r="G17" s="107"/>
      <c r="I17" s="125"/>
      <c r="J17" s="125"/>
      <c r="K17" s="125"/>
      <c r="M17" s="105"/>
      <c r="N17" s="105"/>
    </row>
    <row r="18" spans="1:17" s="106" customFormat="1" x14ac:dyDescent="0.15">
      <c r="G18" s="107"/>
      <c r="I18" s="125"/>
      <c r="J18" s="125"/>
      <c r="K18" s="125"/>
      <c r="M18" s="105"/>
      <c r="N18" s="105"/>
    </row>
    <row r="19" spans="1:17" s="106" customFormat="1" x14ac:dyDescent="0.15">
      <c r="G19" s="107"/>
      <c r="I19" s="125"/>
      <c r="J19" s="125"/>
      <c r="K19" s="125"/>
      <c r="M19" s="105"/>
      <c r="N19" s="105"/>
    </row>
    <row r="20" spans="1:17" s="106" customFormat="1" x14ac:dyDescent="0.15">
      <c r="G20" s="107"/>
      <c r="I20" s="125"/>
      <c r="J20" s="125"/>
      <c r="K20" s="125"/>
      <c r="M20" s="105"/>
      <c r="N20" s="105"/>
      <c r="P20" s="106" t="s">
        <v>102</v>
      </c>
      <c r="Q20" s="151">
        <f>SUM(Q26:Q352)</f>
        <v>0</v>
      </c>
    </row>
    <row r="21" spans="1:17" s="106" customFormat="1" x14ac:dyDescent="0.15">
      <c r="G21" s="107"/>
      <c r="I21" s="125"/>
      <c r="J21" s="125"/>
      <c r="K21" s="125"/>
      <c r="M21" s="105"/>
      <c r="N21" s="105"/>
    </row>
    <row r="22" spans="1:17" s="106" customFormat="1" x14ac:dyDescent="0.15">
      <c r="G22" s="107"/>
      <c r="I22" s="125"/>
      <c r="J22" s="125"/>
      <c r="K22" s="125"/>
      <c r="M22" s="105"/>
      <c r="N22" s="105"/>
    </row>
    <row r="23" spans="1:17" s="106" customFormat="1" x14ac:dyDescent="0.15">
      <c r="G23" s="107"/>
      <c r="I23" s="125"/>
      <c r="J23" s="125"/>
      <c r="K23" s="125"/>
      <c r="M23" s="105"/>
      <c r="N23" s="105"/>
    </row>
    <row r="24" spans="1:17" s="106" customFormat="1" ht="12" thickBot="1" x14ac:dyDescent="0.2">
      <c r="G24" s="127"/>
      <c r="I24" s="125"/>
      <c r="J24" s="125"/>
      <c r="K24" s="125"/>
      <c r="M24" s="105"/>
      <c r="N24" s="105"/>
    </row>
    <row r="25" spans="1:17" ht="22.5" x14ac:dyDescent="0.15">
      <c r="A25" s="226" t="s">
        <v>12</v>
      </c>
      <c r="B25" s="8" t="s">
        <v>19</v>
      </c>
      <c r="C25" s="9" t="s">
        <v>106</v>
      </c>
      <c r="D25" s="10" t="s">
        <v>23</v>
      </c>
      <c r="E25" s="11" t="s">
        <v>21</v>
      </c>
      <c r="F25" s="8" t="s">
        <v>3</v>
      </c>
      <c r="G25" s="12" t="s">
        <v>0</v>
      </c>
      <c r="H25" s="12" t="s">
        <v>1</v>
      </c>
      <c r="I25" s="13" t="s">
        <v>33</v>
      </c>
      <c r="J25" s="14" t="s">
        <v>32</v>
      </c>
      <c r="K25" s="14" t="s">
        <v>27</v>
      </c>
      <c r="L25" s="15" t="s">
        <v>11</v>
      </c>
      <c r="M25" s="105"/>
      <c r="O25" s="106"/>
      <c r="P25" s="106" t="s">
        <v>23</v>
      </c>
    </row>
    <row r="26" spans="1:17" x14ac:dyDescent="0.15">
      <c r="A26" s="226"/>
      <c r="B26" s="16" t="s">
        <v>108</v>
      </c>
      <c r="C26" s="17" t="s">
        <v>43</v>
      </c>
      <c r="D26" s="18" t="s">
        <v>28</v>
      </c>
      <c r="E26" s="19">
        <v>3</v>
      </c>
      <c r="F26" s="16" t="s">
        <v>4</v>
      </c>
      <c r="G26" s="17" t="s">
        <v>44</v>
      </c>
      <c r="H26" s="17" t="s">
        <v>51</v>
      </c>
      <c r="I26" s="20">
        <v>27753</v>
      </c>
      <c r="J26" s="21" t="s">
        <v>53</v>
      </c>
      <c r="K26" s="21" t="s">
        <v>54</v>
      </c>
      <c r="L26" s="22">
        <f>IF(I26="","",ROUNDDOWN((20170401-(YEAR(I26)*10000+MONTH(I26)*100+DAY(I26)))/10000,0))</f>
        <v>41</v>
      </c>
      <c r="M26" s="105"/>
      <c r="O26" s="106"/>
      <c r="P26" s="107">
        <f>IF(D26=$E$398,3,2)</f>
        <v>2</v>
      </c>
    </row>
    <row r="27" spans="1:17" x14ac:dyDescent="0.15">
      <c r="A27" s="226"/>
      <c r="B27" s="23"/>
      <c r="C27" s="24"/>
      <c r="D27" s="24"/>
      <c r="E27" s="25"/>
      <c r="F27" s="26" t="s">
        <v>5</v>
      </c>
      <c r="G27" s="27" t="s">
        <v>45</v>
      </c>
      <c r="H27" s="27" t="s">
        <v>52</v>
      </c>
      <c r="I27" s="28">
        <v>21306</v>
      </c>
      <c r="J27" s="29"/>
      <c r="K27" s="29"/>
      <c r="L27" s="30">
        <f t="shared" ref="L27:L32" si="1">IF(I27="","",ROUNDDOWN((20170401-(YEAR(I27)*10000+MONTH(I27)*100+DAY(I27)))/10000,0))</f>
        <v>58</v>
      </c>
      <c r="M27" s="105"/>
      <c r="O27" s="106"/>
    </row>
    <row r="28" spans="1:17" ht="12" customHeight="1" thickBot="1" x14ac:dyDescent="0.2">
      <c r="A28" s="226"/>
      <c r="B28" s="31" t="s">
        <v>34</v>
      </c>
      <c r="C28" s="32"/>
      <c r="D28" s="32"/>
      <c r="E28" s="25"/>
      <c r="F28" s="16" t="s">
        <v>6</v>
      </c>
      <c r="G28" s="17" t="s">
        <v>46</v>
      </c>
      <c r="H28" s="27" t="s">
        <v>51</v>
      </c>
      <c r="I28" s="33">
        <v>13353</v>
      </c>
      <c r="J28" s="34" t="s">
        <v>55</v>
      </c>
      <c r="K28" s="34" t="s">
        <v>56</v>
      </c>
      <c r="L28" s="30">
        <f t="shared" si="1"/>
        <v>80</v>
      </c>
      <c r="M28" s="105"/>
      <c r="O28" s="106"/>
    </row>
    <row r="29" spans="1:17" x14ac:dyDescent="0.15">
      <c r="A29" s="226"/>
      <c r="B29" s="35" t="s">
        <v>22</v>
      </c>
      <c r="C29" s="36" t="s">
        <v>35</v>
      </c>
      <c r="D29" s="37"/>
      <c r="E29" s="25"/>
      <c r="F29" s="16" t="s">
        <v>7</v>
      </c>
      <c r="G29" s="17" t="s">
        <v>47</v>
      </c>
      <c r="H29" s="27" t="s">
        <v>51</v>
      </c>
      <c r="I29" s="33">
        <v>32051</v>
      </c>
      <c r="J29" s="34"/>
      <c r="K29" s="34"/>
      <c r="L29" s="30">
        <f t="shared" si="1"/>
        <v>29</v>
      </c>
      <c r="M29" s="105"/>
      <c r="O29" s="106"/>
    </row>
    <row r="30" spans="1:17" ht="12" thickBot="1" x14ac:dyDescent="0.2">
      <c r="A30" s="226"/>
      <c r="B30" s="38">
        <f>IF(B26="",0,VLOOKUP(B26,$B$404:$D$406,P26,FALSE))</f>
        <v>24500</v>
      </c>
      <c r="C30" s="39">
        <f>IF(B26="",0,E26*300)</f>
        <v>900</v>
      </c>
      <c r="D30" s="24"/>
      <c r="E30" s="25"/>
      <c r="F30" s="16" t="s">
        <v>8</v>
      </c>
      <c r="G30" s="17" t="s">
        <v>48</v>
      </c>
      <c r="H30" s="27" t="s">
        <v>52</v>
      </c>
      <c r="I30" s="33">
        <v>36787</v>
      </c>
      <c r="J30" s="34"/>
      <c r="K30" s="34"/>
      <c r="L30" s="30">
        <f t="shared" si="1"/>
        <v>16</v>
      </c>
      <c r="M30" s="105"/>
      <c r="O30" s="106"/>
    </row>
    <row r="31" spans="1:17" x14ac:dyDescent="0.15">
      <c r="A31" s="226"/>
      <c r="B31" s="23"/>
      <c r="C31" s="24"/>
      <c r="D31" s="24"/>
      <c r="E31" s="25"/>
      <c r="F31" s="16" t="s">
        <v>9</v>
      </c>
      <c r="G31" s="17" t="s">
        <v>49</v>
      </c>
      <c r="H31" s="27" t="s">
        <v>52</v>
      </c>
      <c r="I31" s="33">
        <v>27851</v>
      </c>
      <c r="J31" s="34"/>
      <c r="K31" s="34"/>
      <c r="L31" s="30">
        <f t="shared" si="1"/>
        <v>41</v>
      </c>
      <c r="M31" s="105"/>
      <c r="O31" s="106"/>
    </row>
    <row r="32" spans="1:17" ht="12" thickBot="1" x14ac:dyDescent="0.2">
      <c r="A32" s="226"/>
      <c r="B32" s="40"/>
      <c r="C32" s="41"/>
      <c r="D32" s="41"/>
      <c r="E32" s="42"/>
      <c r="F32" s="43" t="s">
        <v>10</v>
      </c>
      <c r="G32" s="44" t="s">
        <v>50</v>
      </c>
      <c r="H32" s="45" t="s">
        <v>51</v>
      </c>
      <c r="I32" s="46">
        <v>27088</v>
      </c>
      <c r="J32" s="47"/>
      <c r="K32" s="47"/>
      <c r="L32" s="48">
        <f t="shared" si="1"/>
        <v>43</v>
      </c>
      <c r="M32" s="105"/>
      <c r="O32" s="106"/>
    </row>
    <row r="33" spans="1:17" ht="22.5" x14ac:dyDescent="0.15">
      <c r="A33" s="224" t="s">
        <v>57</v>
      </c>
      <c r="B33" s="8" t="s">
        <v>19</v>
      </c>
      <c r="C33" s="9" t="s">
        <v>106</v>
      </c>
      <c r="D33" s="10" t="s">
        <v>23</v>
      </c>
      <c r="E33" s="11" t="s">
        <v>21</v>
      </c>
      <c r="F33" s="8" t="s">
        <v>3</v>
      </c>
      <c r="G33" s="12" t="s">
        <v>0</v>
      </c>
      <c r="H33" s="12" t="s">
        <v>1</v>
      </c>
      <c r="I33" s="13" t="s">
        <v>33</v>
      </c>
      <c r="J33" s="14" t="s">
        <v>32</v>
      </c>
      <c r="K33" s="14" t="s">
        <v>27</v>
      </c>
      <c r="L33" s="15" t="s">
        <v>11</v>
      </c>
      <c r="M33" s="105"/>
      <c r="O33" s="106"/>
      <c r="P33" s="106" t="s">
        <v>23</v>
      </c>
      <c r="Q33" s="106" t="s">
        <v>101</v>
      </c>
    </row>
    <row r="34" spans="1:17" x14ac:dyDescent="0.15">
      <c r="A34" s="225"/>
      <c r="B34" s="67"/>
      <c r="C34" s="55"/>
      <c r="D34" s="68"/>
      <c r="E34" s="69"/>
      <c r="F34" s="49" t="s">
        <v>4</v>
      </c>
      <c r="G34" s="55"/>
      <c r="H34" s="55"/>
      <c r="I34" s="56"/>
      <c r="J34" s="57"/>
      <c r="K34" s="57"/>
      <c r="L34" s="50" t="str">
        <f>IF(I34="","",ROUNDDOWN((20180401-(YEAR(I34)*10000+MONTH(I34)*100+DAY(I34)))/10000,0))</f>
        <v/>
      </c>
      <c r="M34" s="105"/>
      <c r="O34" s="106"/>
      <c r="P34" s="107">
        <f>IF(D34=$E$398,3,2)</f>
        <v>2</v>
      </c>
    </row>
    <row r="35" spans="1:17" x14ac:dyDescent="0.15">
      <c r="A35" s="225"/>
      <c r="B35" s="23"/>
      <c r="C35" s="24"/>
      <c r="D35" s="24"/>
      <c r="E35" s="25"/>
      <c r="F35" s="51" t="s">
        <v>5</v>
      </c>
      <c r="G35" s="58"/>
      <c r="H35" s="58"/>
      <c r="I35" s="59"/>
      <c r="J35" s="60"/>
      <c r="K35" s="60"/>
      <c r="L35" s="50" t="str">
        <f t="shared" ref="L35:L40" si="2">IF(I35="","",ROUNDDOWN((20180401-(YEAR(I35)*10000+MONTH(I35)*100+DAY(I35)))/10000,0))</f>
        <v/>
      </c>
      <c r="M35" s="105"/>
      <c r="O35" s="106"/>
    </row>
    <row r="36" spans="1:17" ht="12" customHeight="1" thickBot="1" x14ac:dyDescent="0.2">
      <c r="A36" s="225"/>
      <c r="B36" s="31" t="s">
        <v>34</v>
      </c>
      <c r="C36" s="32"/>
      <c r="D36" s="32"/>
      <c r="E36" s="25"/>
      <c r="F36" s="49" t="s">
        <v>6</v>
      </c>
      <c r="G36" s="55"/>
      <c r="H36" s="58"/>
      <c r="I36" s="61"/>
      <c r="J36" s="62"/>
      <c r="K36" s="62"/>
      <c r="L36" s="50" t="str">
        <f>IF(I36="","",ROUNDDOWN((20180401-(YEAR(I36)*10000+MONTH(I36)*100+DAY(I36)))/10000,0))</f>
        <v/>
      </c>
      <c r="M36" s="105"/>
      <c r="O36" s="106"/>
    </row>
    <row r="37" spans="1:17" x14ac:dyDescent="0.15">
      <c r="A37" s="225"/>
      <c r="B37" s="35" t="s">
        <v>22</v>
      </c>
      <c r="C37" s="36" t="s">
        <v>35</v>
      </c>
      <c r="D37" s="37"/>
      <c r="E37" s="25"/>
      <c r="F37" s="49" t="s">
        <v>7</v>
      </c>
      <c r="G37" s="55"/>
      <c r="H37" s="58"/>
      <c r="I37" s="61"/>
      <c r="J37" s="62"/>
      <c r="K37" s="62"/>
      <c r="L37" s="50" t="str">
        <f t="shared" si="2"/>
        <v/>
      </c>
      <c r="M37" s="105"/>
      <c r="O37" s="106"/>
    </row>
    <row r="38" spans="1:17" ht="12" thickBot="1" x14ac:dyDescent="0.2">
      <c r="A38" s="225"/>
      <c r="B38" s="38">
        <f>IF(B34="",0,VLOOKUP(B34,$B$405:$D$410,P34,FALSE))</f>
        <v>0</v>
      </c>
      <c r="C38" s="39">
        <f>IF(B34="",0,E34*300)</f>
        <v>0</v>
      </c>
      <c r="D38" s="24"/>
      <c r="E38" s="25"/>
      <c r="F38" s="49" t="s">
        <v>8</v>
      </c>
      <c r="G38" s="55"/>
      <c r="H38" s="58"/>
      <c r="I38" s="61"/>
      <c r="J38" s="62"/>
      <c r="K38" s="62"/>
      <c r="L38" s="50" t="str">
        <f t="shared" si="2"/>
        <v/>
      </c>
      <c r="M38" s="105"/>
      <c r="O38" s="106"/>
      <c r="Q38" s="108">
        <f>SUM(B38:C38)</f>
        <v>0</v>
      </c>
    </row>
    <row r="39" spans="1:17" x14ac:dyDescent="0.15">
      <c r="A39" s="225"/>
      <c r="B39" s="23"/>
      <c r="C39" s="24"/>
      <c r="D39" s="24"/>
      <c r="E39" s="25"/>
      <c r="F39" s="49" t="s">
        <v>9</v>
      </c>
      <c r="G39" s="55"/>
      <c r="H39" s="58"/>
      <c r="I39" s="61"/>
      <c r="J39" s="62"/>
      <c r="K39" s="62"/>
      <c r="L39" s="50" t="str">
        <f t="shared" si="2"/>
        <v/>
      </c>
      <c r="M39" s="105"/>
      <c r="O39" s="106"/>
    </row>
    <row r="40" spans="1:17" ht="12" thickBot="1" x14ac:dyDescent="0.2">
      <c r="A40" s="225"/>
      <c r="B40" s="40"/>
      <c r="C40" s="41"/>
      <c r="D40" s="41"/>
      <c r="E40" s="42"/>
      <c r="F40" s="52" t="s">
        <v>10</v>
      </c>
      <c r="G40" s="63"/>
      <c r="H40" s="64"/>
      <c r="I40" s="65"/>
      <c r="J40" s="66"/>
      <c r="K40" s="66"/>
      <c r="L40" s="50" t="str">
        <f t="shared" si="2"/>
        <v/>
      </c>
      <c r="M40" s="105"/>
      <c r="O40" s="106"/>
    </row>
    <row r="41" spans="1:17" ht="22.5" x14ac:dyDescent="0.15">
      <c r="A41" s="224" t="s">
        <v>58</v>
      </c>
      <c r="B41" s="8" t="s">
        <v>19</v>
      </c>
      <c r="C41" s="9" t="s">
        <v>106</v>
      </c>
      <c r="D41" s="10" t="s">
        <v>23</v>
      </c>
      <c r="E41" s="11" t="s">
        <v>21</v>
      </c>
      <c r="F41" s="8" t="s">
        <v>3</v>
      </c>
      <c r="G41" s="12" t="s">
        <v>0</v>
      </c>
      <c r="H41" s="12" t="s">
        <v>1</v>
      </c>
      <c r="I41" s="13" t="s">
        <v>33</v>
      </c>
      <c r="J41" s="14" t="s">
        <v>32</v>
      </c>
      <c r="K41" s="14" t="s">
        <v>27</v>
      </c>
      <c r="L41" s="15" t="s">
        <v>11</v>
      </c>
      <c r="M41" s="105"/>
      <c r="O41" s="106"/>
      <c r="P41" s="106" t="s">
        <v>23</v>
      </c>
      <c r="Q41" s="106" t="s">
        <v>101</v>
      </c>
    </row>
    <row r="42" spans="1:17" x14ac:dyDescent="0.15">
      <c r="A42" s="225"/>
      <c r="B42" s="67"/>
      <c r="C42" s="55"/>
      <c r="D42" s="68"/>
      <c r="E42" s="69"/>
      <c r="F42" s="49" t="s">
        <v>4</v>
      </c>
      <c r="G42" s="55"/>
      <c r="H42" s="55"/>
      <c r="I42" s="56"/>
      <c r="J42" s="57"/>
      <c r="K42" s="57"/>
      <c r="L42" s="50" t="str">
        <f>IF(I42="","",ROUNDDOWN((20180401-(YEAR(I42)*10000+MONTH(I42)*100+DAY(I42)))/10000,0))</f>
        <v/>
      </c>
      <c r="M42" s="105"/>
      <c r="O42" s="106"/>
      <c r="P42" s="107">
        <f>IF(D42=$E$398,3,2)</f>
        <v>2</v>
      </c>
    </row>
    <row r="43" spans="1:17" x14ac:dyDescent="0.15">
      <c r="A43" s="225"/>
      <c r="B43" s="23"/>
      <c r="C43" s="24"/>
      <c r="D43" s="24"/>
      <c r="E43" s="25"/>
      <c r="F43" s="51" t="s">
        <v>5</v>
      </c>
      <c r="G43" s="58"/>
      <c r="H43" s="58"/>
      <c r="I43" s="59"/>
      <c r="J43" s="60"/>
      <c r="K43" s="60"/>
      <c r="L43" s="50" t="str">
        <f t="shared" ref="L43" si="3">IF(I43="","",ROUNDDOWN((20180401-(YEAR(I43)*10000+MONTH(I43)*100+DAY(I43)))/10000,0))</f>
        <v/>
      </c>
      <c r="M43" s="105"/>
      <c r="O43" s="106"/>
    </row>
    <row r="44" spans="1:17" ht="12" customHeight="1" thickBot="1" x14ac:dyDescent="0.2">
      <c r="A44" s="225"/>
      <c r="B44" s="31" t="s">
        <v>34</v>
      </c>
      <c r="C44" s="32"/>
      <c r="D44" s="32"/>
      <c r="E44" s="25"/>
      <c r="F44" s="49" t="s">
        <v>6</v>
      </c>
      <c r="G44" s="55"/>
      <c r="H44" s="58"/>
      <c r="I44" s="61"/>
      <c r="J44" s="62"/>
      <c r="K44" s="62"/>
      <c r="L44" s="50" t="str">
        <f>IF(I44="","",ROUNDDOWN((20180401-(YEAR(I44)*10000+MONTH(I44)*100+DAY(I44)))/10000,0))</f>
        <v/>
      </c>
      <c r="M44" s="105"/>
      <c r="O44" s="106"/>
    </row>
    <row r="45" spans="1:17" x14ac:dyDescent="0.15">
      <c r="A45" s="225"/>
      <c r="B45" s="35" t="s">
        <v>22</v>
      </c>
      <c r="C45" s="36" t="s">
        <v>35</v>
      </c>
      <c r="D45" s="37"/>
      <c r="E45" s="25"/>
      <c r="F45" s="49" t="s">
        <v>7</v>
      </c>
      <c r="G45" s="55"/>
      <c r="H45" s="58"/>
      <c r="I45" s="61"/>
      <c r="J45" s="62"/>
      <c r="K45" s="62"/>
      <c r="L45" s="50" t="str">
        <f t="shared" ref="L45:L48" si="4">IF(I45="","",ROUNDDOWN((20180401-(YEAR(I45)*10000+MONTH(I45)*100+DAY(I45)))/10000,0))</f>
        <v/>
      </c>
      <c r="M45" s="105"/>
      <c r="O45" s="106"/>
    </row>
    <row r="46" spans="1:17" ht="12" thickBot="1" x14ac:dyDescent="0.2">
      <c r="A46" s="225"/>
      <c r="B46" s="38">
        <f>IF(B42="",0,VLOOKUP(B42,$B$405:$D$410,P42,FALSE))</f>
        <v>0</v>
      </c>
      <c r="C46" s="39">
        <f>IF(B42="",0,E42*300)</f>
        <v>0</v>
      </c>
      <c r="D46" s="24"/>
      <c r="E46" s="25"/>
      <c r="F46" s="49" t="s">
        <v>8</v>
      </c>
      <c r="G46" s="55"/>
      <c r="H46" s="58"/>
      <c r="I46" s="61"/>
      <c r="J46" s="62"/>
      <c r="K46" s="62"/>
      <c r="L46" s="50" t="str">
        <f t="shared" si="4"/>
        <v/>
      </c>
      <c r="M46" s="105"/>
      <c r="O46" s="106"/>
      <c r="Q46" s="108">
        <f>SUM(B46:C46)</f>
        <v>0</v>
      </c>
    </row>
    <row r="47" spans="1:17" x14ac:dyDescent="0.15">
      <c r="A47" s="225"/>
      <c r="B47" s="23"/>
      <c r="C47" s="24"/>
      <c r="D47" s="24"/>
      <c r="E47" s="25"/>
      <c r="F47" s="49" t="s">
        <v>9</v>
      </c>
      <c r="G47" s="55"/>
      <c r="H47" s="58"/>
      <c r="I47" s="61"/>
      <c r="J47" s="62"/>
      <c r="K47" s="62"/>
      <c r="L47" s="50" t="str">
        <f t="shared" si="4"/>
        <v/>
      </c>
      <c r="M47" s="105"/>
      <c r="O47" s="106"/>
    </row>
    <row r="48" spans="1:17" ht="12" thickBot="1" x14ac:dyDescent="0.2">
      <c r="A48" s="225"/>
      <c r="B48" s="40"/>
      <c r="C48" s="41"/>
      <c r="D48" s="41"/>
      <c r="E48" s="42"/>
      <c r="F48" s="52" t="s">
        <v>10</v>
      </c>
      <c r="G48" s="63"/>
      <c r="H48" s="64"/>
      <c r="I48" s="65"/>
      <c r="J48" s="66"/>
      <c r="K48" s="66"/>
      <c r="L48" s="50" t="str">
        <f t="shared" si="4"/>
        <v/>
      </c>
      <c r="M48" s="105"/>
      <c r="O48" s="106"/>
    </row>
    <row r="49" spans="1:17" ht="22.5" customHeight="1" x14ac:dyDescent="0.15">
      <c r="A49" s="224" t="s">
        <v>59</v>
      </c>
      <c r="B49" s="8" t="s">
        <v>19</v>
      </c>
      <c r="C49" s="9" t="s">
        <v>106</v>
      </c>
      <c r="D49" s="10" t="s">
        <v>23</v>
      </c>
      <c r="E49" s="11" t="s">
        <v>21</v>
      </c>
      <c r="F49" s="8" t="s">
        <v>3</v>
      </c>
      <c r="G49" s="12" t="s">
        <v>0</v>
      </c>
      <c r="H49" s="12" t="s">
        <v>1</v>
      </c>
      <c r="I49" s="13" t="s">
        <v>33</v>
      </c>
      <c r="J49" s="14" t="s">
        <v>32</v>
      </c>
      <c r="K49" s="14" t="s">
        <v>27</v>
      </c>
      <c r="L49" s="15" t="s">
        <v>11</v>
      </c>
      <c r="M49" s="105"/>
      <c r="O49" s="106"/>
      <c r="P49" s="106" t="s">
        <v>23</v>
      </c>
      <c r="Q49" s="106" t="s">
        <v>101</v>
      </c>
    </row>
    <row r="50" spans="1:17" x14ac:dyDescent="0.15">
      <c r="A50" s="225"/>
      <c r="B50" s="67"/>
      <c r="C50" s="55"/>
      <c r="D50" s="68"/>
      <c r="E50" s="69"/>
      <c r="F50" s="49" t="s">
        <v>4</v>
      </c>
      <c r="G50" s="55"/>
      <c r="H50" s="55"/>
      <c r="I50" s="56"/>
      <c r="J50" s="57"/>
      <c r="K50" s="57"/>
      <c r="L50" s="50" t="str">
        <f>IF(I50="","",ROUNDDOWN((20180401-(YEAR(I50)*10000+MONTH(I50)*100+DAY(I50)))/10000,0))</f>
        <v/>
      </c>
      <c r="M50" s="105"/>
      <c r="O50" s="106"/>
      <c r="P50" s="107">
        <f>IF(D50=$E$398,3,2)</f>
        <v>2</v>
      </c>
    </row>
    <row r="51" spans="1:17" x14ac:dyDescent="0.15">
      <c r="A51" s="225"/>
      <c r="B51" s="23"/>
      <c r="C51" s="24"/>
      <c r="D51" s="24"/>
      <c r="E51" s="25"/>
      <c r="F51" s="51" t="s">
        <v>5</v>
      </c>
      <c r="G51" s="58"/>
      <c r="H51" s="58"/>
      <c r="I51" s="59"/>
      <c r="J51" s="60"/>
      <c r="K51" s="60"/>
      <c r="L51" s="50" t="str">
        <f t="shared" ref="L51" si="5">IF(I51="","",ROUNDDOWN((20180401-(YEAR(I51)*10000+MONTH(I51)*100+DAY(I51)))/10000,0))</f>
        <v/>
      </c>
      <c r="M51" s="105"/>
      <c r="O51" s="106"/>
    </row>
    <row r="52" spans="1:17" ht="12" customHeight="1" thickBot="1" x14ac:dyDescent="0.2">
      <c r="A52" s="225"/>
      <c r="B52" s="31" t="s">
        <v>34</v>
      </c>
      <c r="C52" s="32"/>
      <c r="D52" s="32"/>
      <c r="E52" s="25"/>
      <c r="F52" s="49" t="s">
        <v>6</v>
      </c>
      <c r="G52" s="55"/>
      <c r="H52" s="58"/>
      <c r="I52" s="61"/>
      <c r="J52" s="62"/>
      <c r="K52" s="62"/>
      <c r="L52" s="50" t="str">
        <f>IF(I52="","",ROUNDDOWN((20180401-(YEAR(I52)*10000+MONTH(I52)*100+DAY(I52)))/10000,0))</f>
        <v/>
      </c>
      <c r="M52" s="105"/>
      <c r="O52" s="106"/>
    </row>
    <row r="53" spans="1:17" x14ac:dyDescent="0.15">
      <c r="A53" s="225"/>
      <c r="B53" s="35" t="s">
        <v>22</v>
      </c>
      <c r="C53" s="36" t="s">
        <v>35</v>
      </c>
      <c r="D53" s="37"/>
      <c r="E53" s="25"/>
      <c r="F53" s="49" t="s">
        <v>7</v>
      </c>
      <c r="G53" s="55"/>
      <c r="H53" s="58"/>
      <c r="I53" s="61"/>
      <c r="J53" s="62"/>
      <c r="K53" s="62"/>
      <c r="L53" s="50" t="str">
        <f t="shared" ref="L53:L56" si="6">IF(I53="","",ROUNDDOWN((20180401-(YEAR(I53)*10000+MONTH(I53)*100+DAY(I53)))/10000,0))</f>
        <v/>
      </c>
      <c r="M53" s="105"/>
      <c r="O53" s="106"/>
    </row>
    <row r="54" spans="1:17" ht="12" thickBot="1" x14ac:dyDescent="0.2">
      <c r="A54" s="225"/>
      <c r="B54" s="38">
        <f>IF(B50="",0,VLOOKUP(B50,$B$405:$D$410,P50,FALSE))</f>
        <v>0</v>
      </c>
      <c r="C54" s="39">
        <f>IF(B50="",0,E50*300)</f>
        <v>0</v>
      </c>
      <c r="D54" s="24"/>
      <c r="E54" s="25"/>
      <c r="F54" s="49" t="s">
        <v>8</v>
      </c>
      <c r="G54" s="55"/>
      <c r="H54" s="58"/>
      <c r="I54" s="61"/>
      <c r="J54" s="62"/>
      <c r="K54" s="62"/>
      <c r="L54" s="50" t="str">
        <f t="shared" si="6"/>
        <v/>
      </c>
      <c r="M54" s="105"/>
      <c r="O54" s="106"/>
      <c r="Q54" s="108">
        <f>SUM(B54:C54)</f>
        <v>0</v>
      </c>
    </row>
    <row r="55" spans="1:17" x14ac:dyDescent="0.15">
      <c r="A55" s="225"/>
      <c r="B55" s="23"/>
      <c r="C55" s="24"/>
      <c r="D55" s="24"/>
      <c r="E55" s="25"/>
      <c r="F55" s="49" t="s">
        <v>9</v>
      </c>
      <c r="G55" s="55"/>
      <c r="H55" s="58"/>
      <c r="I55" s="61"/>
      <c r="J55" s="62"/>
      <c r="K55" s="62"/>
      <c r="L55" s="50" t="str">
        <f t="shared" si="6"/>
        <v/>
      </c>
      <c r="M55" s="105"/>
      <c r="O55" s="106"/>
    </row>
    <row r="56" spans="1:17" ht="12" thickBot="1" x14ac:dyDescent="0.2">
      <c r="A56" s="225"/>
      <c r="B56" s="40"/>
      <c r="C56" s="41"/>
      <c r="D56" s="41"/>
      <c r="E56" s="42"/>
      <c r="F56" s="52" t="s">
        <v>10</v>
      </c>
      <c r="G56" s="63"/>
      <c r="H56" s="64"/>
      <c r="I56" s="65"/>
      <c r="J56" s="66"/>
      <c r="K56" s="66"/>
      <c r="L56" s="50" t="str">
        <f t="shared" si="6"/>
        <v/>
      </c>
      <c r="M56" s="105"/>
      <c r="O56" s="106"/>
    </row>
    <row r="57" spans="1:17" ht="22.5" customHeight="1" x14ac:dyDescent="0.15">
      <c r="A57" s="224" t="s">
        <v>60</v>
      </c>
      <c r="B57" s="8" t="s">
        <v>19</v>
      </c>
      <c r="C57" s="9" t="s">
        <v>106</v>
      </c>
      <c r="D57" s="10" t="s">
        <v>23</v>
      </c>
      <c r="E57" s="11" t="s">
        <v>21</v>
      </c>
      <c r="F57" s="8" t="s">
        <v>3</v>
      </c>
      <c r="G57" s="12" t="s">
        <v>0</v>
      </c>
      <c r="H57" s="12" t="s">
        <v>1</v>
      </c>
      <c r="I57" s="13" t="s">
        <v>33</v>
      </c>
      <c r="J57" s="14" t="s">
        <v>32</v>
      </c>
      <c r="K57" s="14" t="s">
        <v>27</v>
      </c>
      <c r="L57" s="15" t="s">
        <v>11</v>
      </c>
      <c r="M57" s="105"/>
      <c r="O57" s="106"/>
      <c r="P57" s="106" t="s">
        <v>23</v>
      </c>
      <c r="Q57" s="106" t="s">
        <v>101</v>
      </c>
    </row>
    <row r="58" spans="1:17" x14ac:dyDescent="0.15">
      <c r="A58" s="225"/>
      <c r="B58" s="67"/>
      <c r="C58" s="55"/>
      <c r="D58" s="68"/>
      <c r="E58" s="69"/>
      <c r="F58" s="49" t="s">
        <v>4</v>
      </c>
      <c r="G58" s="55"/>
      <c r="H58" s="55"/>
      <c r="I58" s="56"/>
      <c r="J58" s="57"/>
      <c r="K58" s="57"/>
      <c r="L58" s="50" t="str">
        <f>IF(I58="","",ROUNDDOWN((20180401-(YEAR(I58)*10000+MONTH(I58)*100+DAY(I58)))/10000,0))</f>
        <v/>
      </c>
      <c r="M58" s="105"/>
      <c r="O58" s="106"/>
      <c r="P58" s="107">
        <f>IF(D58=$E$398,3,2)</f>
        <v>2</v>
      </c>
    </row>
    <row r="59" spans="1:17" x14ac:dyDescent="0.15">
      <c r="A59" s="225"/>
      <c r="B59" s="23"/>
      <c r="C59" s="24"/>
      <c r="D59" s="24"/>
      <c r="E59" s="25"/>
      <c r="F59" s="51" t="s">
        <v>5</v>
      </c>
      <c r="G59" s="58"/>
      <c r="H59" s="58"/>
      <c r="I59" s="59"/>
      <c r="J59" s="60"/>
      <c r="K59" s="60"/>
      <c r="L59" s="50" t="str">
        <f t="shared" ref="L59" si="7">IF(I59="","",ROUNDDOWN((20180401-(YEAR(I59)*10000+MONTH(I59)*100+DAY(I59)))/10000,0))</f>
        <v/>
      </c>
      <c r="M59" s="105"/>
      <c r="O59" s="106"/>
    </row>
    <row r="60" spans="1:17" ht="12" customHeight="1" thickBot="1" x14ac:dyDescent="0.2">
      <c r="A60" s="225"/>
      <c r="B60" s="31" t="s">
        <v>34</v>
      </c>
      <c r="C60" s="32"/>
      <c r="D60" s="32"/>
      <c r="E60" s="25"/>
      <c r="F60" s="49" t="s">
        <v>6</v>
      </c>
      <c r="G60" s="55"/>
      <c r="H60" s="58"/>
      <c r="I60" s="61"/>
      <c r="J60" s="62"/>
      <c r="K60" s="62"/>
      <c r="L60" s="50" t="str">
        <f>IF(I60="","",ROUNDDOWN((20180401-(YEAR(I60)*10000+MONTH(I60)*100+DAY(I60)))/10000,0))</f>
        <v/>
      </c>
      <c r="M60" s="105"/>
      <c r="O60" s="106"/>
    </row>
    <row r="61" spans="1:17" x14ac:dyDescent="0.15">
      <c r="A61" s="225"/>
      <c r="B61" s="35" t="s">
        <v>22</v>
      </c>
      <c r="C61" s="36" t="s">
        <v>35</v>
      </c>
      <c r="D61" s="37"/>
      <c r="E61" s="25"/>
      <c r="F61" s="49" t="s">
        <v>7</v>
      </c>
      <c r="G61" s="55"/>
      <c r="H61" s="58"/>
      <c r="I61" s="61"/>
      <c r="J61" s="62"/>
      <c r="K61" s="62"/>
      <c r="L61" s="50" t="str">
        <f t="shared" ref="L61:L64" si="8">IF(I61="","",ROUNDDOWN((20180401-(YEAR(I61)*10000+MONTH(I61)*100+DAY(I61)))/10000,0))</f>
        <v/>
      </c>
      <c r="M61" s="105"/>
      <c r="O61" s="106"/>
    </row>
    <row r="62" spans="1:17" ht="12" thickBot="1" x14ac:dyDescent="0.2">
      <c r="A62" s="225"/>
      <c r="B62" s="38">
        <f>IF(B58="",0,VLOOKUP(B58,$B$405:$D$410,P58,FALSE))</f>
        <v>0</v>
      </c>
      <c r="C62" s="39">
        <f>IF(B58="",0,E58*300)</f>
        <v>0</v>
      </c>
      <c r="D62" s="24"/>
      <c r="E62" s="25"/>
      <c r="F62" s="49" t="s">
        <v>8</v>
      </c>
      <c r="G62" s="55"/>
      <c r="H62" s="58"/>
      <c r="I62" s="61"/>
      <c r="J62" s="62"/>
      <c r="K62" s="62"/>
      <c r="L62" s="50" t="str">
        <f t="shared" si="8"/>
        <v/>
      </c>
      <c r="M62" s="105"/>
      <c r="O62" s="106"/>
      <c r="Q62" s="108">
        <f>SUM(B62:C62)</f>
        <v>0</v>
      </c>
    </row>
    <row r="63" spans="1:17" x14ac:dyDescent="0.15">
      <c r="A63" s="225"/>
      <c r="B63" s="23"/>
      <c r="C63" s="24"/>
      <c r="D63" s="24"/>
      <c r="E63" s="25"/>
      <c r="F63" s="49" t="s">
        <v>9</v>
      </c>
      <c r="G63" s="55"/>
      <c r="H63" s="58"/>
      <c r="I63" s="61"/>
      <c r="J63" s="62"/>
      <c r="K63" s="62"/>
      <c r="L63" s="50" t="str">
        <f t="shared" si="8"/>
        <v/>
      </c>
      <c r="M63" s="105"/>
      <c r="O63" s="106"/>
    </row>
    <row r="64" spans="1:17" ht="12" thickBot="1" x14ac:dyDescent="0.2">
      <c r="A64" s="225"/>
      <c r="B64" s="40"/>
      <c r="C64" s="41"/>
      <c r="D64" s="41"/>
      <c r="E64" s="42"/>
      <c r="F64" s="52" t="s">
        <v>10</v>
      </c>
      <c r="G64" s="63"/>
      <c r="H64" s="64"/>
      <c r="I64" s="65"/>
      <c r="J64" s="66"/>
      <c r="K64" s="66"/>
      <c r="L64" s="50" t="str">
        <f t="shared" si="8"/>
        <v/>
      </c>
      <c r="M64" s="105"/>
      <c r="O64" s="106"/>
    </row>
    <row r="65" spans="1:17" ht="22.5" customHeight="1" x14ac:dyDescent="0.15">
      <c r="A65" s="224" t="s">
        <v>61</v>
      </c>
      <c r="B65" s="8" t="s">
        <v>19</v>
      </c>
      <c r="C65" s="9" t="s">
        <v>106</v>
      </c>
      <c r="D65" s="10" t="s">
        <v>23</v>
      </c>
      <c r="E65" s="11" t="s">
        <v>21</v>
      </c>
      <c r="F65" s="8" t="s">
        <v>3</v>
      </c>
      <c r="G65" s="12" t="s">
        <v>0</v>
      </c>
      <c r="H65" s="12" t="s">
        <v>1</v>
      </c>
      <c r="I65" s="13" t="s">
        <v>33</v>
      </c>
      <c r="J65" s="14" t="s">
        <v>32</v>
      </c>
      <c r="K65" s="14" t="s">
        <v>27</v>
      </c>
      <c r="L65" s="15" t="s">
        <v>11</v>
      </c>
      <c r="M65" s="105"/>
      <c r="O65" s="106"/>
      <c r="P65" s="106" t="s">
        <v>23</v>
      </c>
      <c r="Q65" s="106" t="s">
        <v>101</v>
      </c>
    </row>
    <row r="66" spans="1:17" x14ac:dyDescent="0.15">
      <c r="A66" s="225"/>
      <c r="B66" s="67"/>
      <c r="C66" s="55"/>
      <c r="D66" s="68"/>
      <c r="E66" s="69"/>
      <c r="F66" s="49" t="s">
        <v>4</v>
      </c>
      <c r="G66" s="55"/>
      <c r="H66" s="55"/>
      <c r="I66" s="56"/>
      <c r="J66" s="57"/>
      <c r="K66" s="57"/>
      <c r="L66" s="50" t="str">
        <f>IF(I66="","",ROUNDDOWN((20180401-(YEAR(I66)*10000+MONTH(I66)*100+DAY(I66)))/10000,0))</f>
        <v/>
      </c>
      <c r="M66" s="105"/>
      <c r="O66" s="106"/>
      <c r="P66" s="107">
        <f>IF(D66=$E$398,3,2)</f>
        <v>2</v>
      </c>
    </row>
    <row r="67" spans="1:17" x14ac:dyDescent="0.15">
      <c r="A67" s="225"/>
      <c r="B67" s="23"/>
      <c r="C67" s="24"/>
      <c r="D67" s="24"/>
      <c r="E67" s="25"/>
      <c r="F67" s="51" t="s">
        <v>5</v>
      </c>
      <c r="G67" s="58"/>
      <c r="H67" s="58"/>
      <c r="I67" s="59"/>
      <c r="J67" s="60"/>
      <c r="K67" s="60"/>
      <c r="L67" s="50" t="str">
        <f t="shared" ref="L67" si="9">IF(I67="","",ROUNDDOWN((20180401-(YEAR(I67)*10000+MONTH(I67)*100+DAY(I67)))/10000,0))</f>
        <v/>
      </c>
      <c r="M67" s="105"/>
      <c r="O67" s="106"/>
    </row>
    <row r="68" spans="1:17" ht="12" customHeight="1" thickBot="1" x14ac:dyDescent="0.2">
      <c r="A68" s="225"/>
      <c r="B68" s="31" t="s">
        <v>34</v>
      </c>
      <c r="C68" s="32"/>
      <c r="D68" s="32"/>
      <c r="E68" s="25"/>
      <c r="F68" s="49" t="s">
        <v>6</v>
      </c>
      <c r="G68" s="55"/>
      <c r="H68" s="58"/>
      <c r="I68" s="61"/>
      <c r="J68" s="62"/>
      <c r="K68" s="62"/>
      <c r="L68" s="50" t="str">
        <f>IF(I68="","",ROUNDDOWN((20180401-(YEAR(I68)*10000+MONTH(I68)*100+DAY(I68)))/10000,0))</f>
        <v/>
      </c>
      <c r="M68" s="105"/>
      <c r="O68" s="106"/>
    </row>
    <row r="69" spans="1:17" x14ac:dyDescent="0.15">
      <c r="A69" s="225"/>
      <c r="B69" s="35" t="s">
        <v>22</v>
      </c>
      <c r="C69" s="36" t="s">
        <v>35</v>
      </c>
      <c r="D69" s="37"/>
      <c r="E69" s="25"/>
      <c r="F69" s="49" t="s">
        <v>7</v>
      </c>
      <c r="G69" s="55"/>
      <c r="H69" s="58"/>
      <c r="I69" s="61"/>
      <c r="J69" s="62"/>
      <c r="K69" s="62"/>
      <c r="L69" s="50" t="str">
        <f t="shared" ref="L69:L72" si="10">IF(I69="","",ROUNDDOWN((20180401-(YEAR(I69)*10000+MONTH(I69)*100+DAY(I69)))/10000,0))</f>
        <v/>
      </c>
      <c r="M69" s="105"/>
      <c r="O69" s="106"/>
    </row>
    <row r="70" spans="1:17" ht="12" thickBot="1" x14ac:dyDescent="0.2">
      <c r="A70" s="225"/>
      <c r="B70" s="38">
        <f>IF(B66="",0,VLOOKUP(B66,$B$405:$D$410,P66,FALSE))</f>
        <v>0</v>
      </c>
      <c r="C70" s="39">
        <f>IF(B66="",0,E66*300)</f>
        <v>0</v>
      </c>
      <c r="D70" s="24"/>
      <c r="E70" s="25"/>
      <c r="F70" s="49" t="s">
        <v>8</v>
      </c>
      <c r="G70" s="55"/>
      <c r="H70" s="58"/>
      <c r="I70" s="61"/>
      <c r="J70" s="62"/>
      <c r="K70" s="62"/>
      <c r="L70" s="50" t="str">
        <f t="shared" si="10"/>
        <v/>
      </c>
      <c r="M70" s="105"/>
      <c r="O70" s="106"/>
      <c r="Q70" s="108">
        <f>SUM(B70:C70)</f>
        <v>0</v>
      </c>
    </row>
    <row r="71" spans="1:17" x14ac:dyDescent="0.15">
      <c r="A71" s="225"/>
      <c r="B71" s="23"/>
      <c r="C71" s="24"/>
      <c r="D71" s="24"/>
      <c r="E71" s="25"/>
      <c r="F71" s="49" t="s">
        <v>9</v>
      </c>
      <c r="G71" s="55"/>
      <c r="H71" s="58"/>
      <c r="I71" s="61"/>
      <c r="J71" s="62"/>
      <c r="K71" s="62"/>
      <c r="L71" s="50" t="str">
        <f t="shared" si="10"/>
        <v/>
      </c>
      <c r="M71" s="105"/>
      <c r="O71" s="106"/>
    </row>
    <row r="72" spans="1:17" ht="12" thickBot="1" x14ac:dyDescent="0.2">
      <c r="A72" s="225"/>
      <c r="B72" s="40"/>
      <c r="C72" s="41"/>
      <c r="D72" s="41"/>
      <c r="E72" s="42"/>
      <c r="F72" s="52" t="s">
        <v>10</v>
      </c>
      <c r="G72" s="63"/>
      <c r="H72" s="64"/>
      <c r="I72" s="65"/>
      <c r="J72" s="66"/>
      <c r="K72" s="66"/>
      <c r="L72" s="50" t="str">
        <f t="shared" si="10"/>
        <v/>
      </c>
      <c r="M72" s="105"/>
      <c r="O72" s="106"/>
    </row>
    <row r="73" spans="1:17" ht="22.5" customHeight="1" x14ac:dyDescent="0.15">
      <c r="A73" s="224" t="s">
        <v>62</v>
      </c>
      <c r="B73" s="8" t="s">
        <v>19</v>
      </c>
      <c r="C73" s="9" t="s">
        <v>106</v>
      </c>
      <c r="D73" s="10" t="s">
        <v>23</v>
      </c>
      <c r="E73" s="11" t="s">
        <v>21</v>
      </c>
      <c r="F73" s="8" t="s">
        <v>3</v>
      </c>
      <c r="G73" s="12" t="s">
        <v>0</v>
      </c>
      <c r="H73" s="12" t="s">
        <v>1</v>
      </c>
      <c r="I73" s="13" t="s">
        <v>33</v>
      </c>
      <c r="J73" s="14" t="s">
        <v>32</v>
      </c>
      <c r="K73" s="14" t="s">
        <v>27</v>
      </c>
      <c r="L73" s="15" t="s">
        <v>11</v>
      </c>
      <c r="M73" s="105"/>
      <c r="O73" s="106"/>
      <c r="P73" s="106" t="s">
        <v>23</v>
      </c>
      <c r="Q73" s="106" t="s">
        <v>101</v>
      </c>
    </row>
    <row r="74" spans="1:17" x14ac:dyDescent="0.15">
      <c r="A74" s="225"/>
      <c r="B74" s="67"/>
      <c r="C74" s="55"/>
      <c r="D74" s="68"/>
      <c r="E74" s="69"/>
      <c r="F74" s="49" t="s">
        <v>4</v>
      </c>
      <c r="G74" s="55"/>
      <c r="H74" s="55"/>
      <c r="I74" s="56"/>
      <c r="J74" s="57"/>
      <c r="K74" s="57"/>
      <c r="L74" s="50" t="str">
        <f>IF(I74="","",ROUNDDOWN((20180401-(YEAR(I74)*10000+MONTH(I74)*100+DAY(I74)))/10000,0))</f>
        <v/>
      </c>
      <c r="M74" s="105"/>
      <c r="O74" s="106"/>
      <c r="P74" s="107">
        <f>IF(D74=$E$398,3,2)</f>
        <v>2</v>
      </c>
    </row>
    <row r="75" spans="1:17" x14ac:dyDescent="0.15">
      <c r="A75" s="225"/>
      <c r="B75" s="23"/>
      <c r="C75" s="24"/>
      <c r="D75" s="24"/>
      <c r="E75" s="25"/>
      <c r="F75" s="51" t="s">
        <v>5</v>
      </c>
      <c r="G75" s="58"/>
      <c r="H75" s="58"/>
      <c r="I75" s="59"/>
      <c r="J75" s="60"/>
      <c r="K75" s="60"/>
      <c r="L75" s="50" t="str">
        <f t="shared" ref="L75" si="11">IF(I75="","",ROUNDDOWN((20180401-(YEAR(I75)*10000+MONTH(I75)*100+DAY(I75)))/10000,0))</f>
        <v/>
      </c>
      <c r="M75" s="105"/>
      <c r="O75" s="106"/>
    </row>
    <row r="76" spans="1:17" ht="12" customHeight="1" thickBot="1" x14ac:dyDescent="0.2">
      <c r="A76" s="225"/>
      <c r="B76" s="31" t="s">
        <v>34</v>
      </c>
      <c r="C76" s="32"/>
      <c r="D76" s="32"/>
      <c r="E76" s="25"/>
      <c r="F76" s="49" t="s">
        <v>6</v>
      </c>
      <c r="G76" s="55"/>
      <c r="H76" s="58"/>
      <c r="I76" s="61"/>
      <c r="J76" s="62"/>
      <c r="K76" s="62"/>
      <c r="L76" s="50" t="str">
        <f>IF(I76="","",ROUNDDOWN((20180401-(YEAR(I76)*10000+MONTH(I76)*100+DAY(I76)))/10000,0))</f>
        <v/>
      </c>
      <c r="M76" s="105"/>
      <c r="O76" s="106"/>
    </row>
    <row r="77" spans="1:17" x14ac:dyDescent="0.15">
      <c r="A77" s="225"/>
      <c r="B77" s="35" t="s">
        <v>22</v>
      </c>
      <c r="C77" s="36" t="s">
        <v>35</v>
      </c>
      <c r="D77" s="37"/>
      <c r="E77" s="25"/>
      <c r="F77" s="49" t="s">
        <v>7</v>
      </c>
      <c r="G77" s="55"/>
      <c r="H77" s="58"/>
      <c r="I77" s="61"/>
      <c r="J77" s="62"/>
      <c r="K77" s="62"/>
      <c r="L77" s="50" t="str">
        <f t="shared" ref="L77:L80" si="12">IF(I77="","",ROUNDDOWN((20180401-(YEAR(I77)*10000+MONTH(I77)*100+DAY(I77)))/10000,0))</f>
        <v/>
      </c>
      <c r="M77" s="105"/>
      <c r="O77" s="106"/>
    </row>
    <row r="78" spans="1:17" ht="12" thickBot="1" x14ac:dyDescent="0.2">
      <c r="A78" s="225"/>
      <c r="B78" s="38">
        <f>IF(B74="",0,VLOOKUP(B74,$B$405:$D$410,P74,FALSE))</f>
        <v>0</v>
      </c>
      <c r="C78" s="39">
        <f>IF(B74="",0,E74*300)</f>
        <v>0</v>
      </c>
      <c r="D78" s="24"/>
      <c r="E78" s="25"/>
      <c r="F78" s="49" t="s">
        <v>8</v>
      </c>
      <c r="G78" s="55"/>
      <c r="H78" s="58"/>
      <c r="I78" s="61"/>
      <c r="J78" s="62"/>
      <c r="K78" s="62"/>
      <c r="L78" s="50" t="str">
        <f t="shared" si="12"/>
        <v/>
      </c>
      <c r="M78" s="105"/>
      <c r="O78" s="106"/>
      <c r="Q78" s="108">
        <f>SUM(B78:C78)</f>
        <v>0</v>
      </c>
    </row>
    <row r="79" spans="1:17" x14ac:dyDescent="0.15">
      <c r="A79" s="225"/>
      <c r="B79" s="23"/>
      <c r="C79" s="24"/>
      <c r="D79" s="24"/>
      <c r="E79" s="25"/>
      <c r="F79" s="49" t="s">
        <v>9</v>
      </c>
      <c r="G79" s="55"/>
      <c r="H79" s="58"/>
      <c r="I79" s="61"/>
      <c r="J79" s="62"/>
      <c r="K79" s="62"/>
      <c r="L79" s="50" t="str">
        <f t="shared" si="12"/>
        <v/>
      </c>
      <c r="M79" s="105"/>
      <c r="O79" s="106"/>
    </row>
    <row r="80" spans="1:17" ht="12" thickBot="1" x14ac:dyDescent="0.2">
      <c r="A80" s="225"/>
      <c r="B80" s="40"/>
      <c r="C80" s="41"/>
      <c r="D80" s="41"/>
      <c r="E80" s="42"/>
      <c r="F80" s="52" t="s">
        <v>10</v>
      </c>
      <c r="G80" s="63"/>
      <c r="H80" s="64"/>
      <c r="I80" s="65"/>
      <c r="J80" s="66"/>
      <c r="K80" s="66"/>
      <c r="L80" s="50" t="str">
        <f t="shared" si="12"/>
        <v/>
      </c>
      <c r="M80" s="105"/>
      <c r="O80" s="106"/>
    </row>
    <row r="81" spans="1:17" ht="22.5" customHeight="1" x14ac:dyDescent="0.15">
      <c r="A81" s="224" t="s">
        <v>63</v>
      </c>
      <c r="B81" s="8" t="s">
        <v>19</v>
      </c>
      <c r="C81" s="9" t="s">
        <v>106</v>
      </c>
      <c r="D81" s="10" t="s">
        <v>23</v>
      </c>
      <c r="E81" s="11" t="s">
        <v>21</v>
      </c>
      <c r="F81" s="8" t="s">
        <v>3</v>
      </c>
      <c r="G81" s="12" t="s">
        <v>0</v>
      </c>
      <c r="H81" s="12" t="s">
        <v>1</v>
      </c>
      <c r="I81" s="13" t="s">
        <v>33</v>
      </c>
      <c r="J81" s="14" t="s">
        <v>32</v>
      </c>
      <c r="K81" s="14" t="s">
        <v>27</v>
      </c>
      <c r="L81" s="15" t="s">
        <v>11</v>
      </c>
      <c r="M81" s="105"/>
      <c r="O81" s="106"/>
      <c r="P81" s="106" t="s">
        <v>23</v>
      </c>
      <c r="Q81" s="106" t="s">
        <v>101</v>
      </c>
    </row>
    <row r="82" spans="1:17" x14ac:dyDescent="0.15">
      <c r="A82" s="225"/>
      <c r="B82" s="67"/>
      <c r="C82" s="55"/>
      <c r="D82" s="68"/>
      <c r="E82" s="69"/>
      <c r="F82" s="49" t="s">
        <v>4</v>
      </c>
      <c r="G82" s="55"/>
      <c r="H82" s="55"/>
      <c r="I82" s="56"/>
      <c r="J82" s="57"/>
      <c r="K82" s="57"/>
      <c r="L82" s="50" t="str">
        <f>IF(I82="","",ROUNDDOWN((20180401-(YEAR(I82)*10000+MONTH(I82)*100+DAY(I82)))/10000,0))</f>
        <v/>
      </c>
      <c r="M82" s="105"/>
      <c r="O82" s="106"/>
      <c r="P82" s="107">
        <f>IF(D82=$E$398,3,2)</f>
        <v>2</v>
      </c>
    </row>
    <row r="83" spans="1:17" x14ac:dyDescent="0.15">
      <c r="A83" s="225"/>
      <c r="B83" s="23"/>
      <c r="C83" s="24"/>
      <c r="D83" s="24"/>
      <c r="E83" s="25"/>
      <c r="F83" s="51" t="s">
        <v>5</v>
      </c>
      <c r="G83" s="58"/>
      <c r="H83" s="58"/>
      <c r="I83" s="59"/>
      <c r="J83" s="60"/>
      <c r="K83" s="60"/>
      <c r="L83" s="50" t="str">
        <f t="shared" ref="L83" si="13">IF(I83="","",ROUNDDOWN((20180401-(YEAR(I83)*10000+MONTH(I83)*100+DAY(I83)))/10000,0))</f>
        <v/>
      </c>
      <c r="M83" s="105"/>
      <c r="O83" s="106"/>
    </row>
    <row r="84" spans="1:17" ht="12" customHeight="1" thickBot="1" x14ac:dyDescent="0.2">
      <c r="A84" s="225"/>
      <c r="B84" s="31" t="s">
        <v>34</v>
      </c>
      <c r="C84" s="32"/>
      <c r="D84" s="32"/>
      <c r="E84" s="25"/>
      <c r="F84" s="49" t="s">
        <v>6</v>
      </c>
      <c r="G84" s="55"/>
      <c r="H84" s="58"/>
      <c r="I84" s="61"/>
      <c r="J84" s="62"/>
      <c r="K84" s="62"/>
      <c r="L84" s="50" t="str">
        <f>IF(I84="","",ROUNDDOWN((20180401-(YEAR(I84)*10000+MONTH(I84)*100+DAY(I84)))/10000,0))</f>
        <v/>
      </c>
      <c r="M84" s="105"/>
      <c r="O84" s="106"/>
    </row>
    <row r="85" spans="1:17" x14ac:dyDescent="0.15">
      <c r="A85" s="225"/>
      <c r="B85" s="35" t="s">
        <v>22</v>
      </c>
      <c r="C85" s="36" t="s">
        <v>35</v>
      </c>
      <c r="D85" s="37"/>
      <c r="E85" s="25"/>
      <c r="F85" s="49" t="s">
        <v>7</v>
      </c>
      <c r="G85" s="55"/>
      <c r="H85" s="58"/>
      <c r="I85" s="61"/>
      <c r="J85" s="62"/>
      <c r="K85" s="62"/>
      <c r="L85" s="50" t="str">
        <f t="shared" ref="L85:L88" si="14">IF(I85="","",ROUNDDOWN((20180401-(YEAR(I85)*10000+MONTH(I85)*100+DAY(I85)))/10000,0))</f>
        <v/>
      </c>
      <c r="M85" s="105"/>
      <c r="O85" s="106"/>
    </row>
    <row r="86" spans="1:17" ht="12" thickBot="1" x14ac:dyDescent="0.2">
      <c r="A86" s="225"/>
      <c r="B86" s="38">
        <f>IF(B82="",0,VLOOKUP(B82,$B$405:$D$410,P82,FALSE))</f>
        <v>0</v>
      </c>
      <c r="C86" s="39">
        <f>IF(B82="",0,E82*300)</f>
        <v>0</v>
      </c>
      <c r="D86" s="24"/>
      <c r="E86" s="25"/>
      <c r="F86" s="49" t="s">
        <v>8</v>
      </c>
      <c r="G86" s="55"/>
      <c r="H86" s="58"/>
      <c r="I86" s="61"/>
      <c r="J86" s="62"/>
      <c r="K86" s="62"/>
      <c r="L86" s="50" t="str">
        <f t="shared" si="14"/>
        <v/>
      </c>
      <c r="M86" s="105"/>
      <c r="O86" s="106"/>
      <c r="Q86" s="108">
        <f>SUM(B86:C86)</f>
        <v>0</v>
      </c>
    </row>
    <row r="87" spans="1:17" x14ac:dyDescent="0.15">
      <c r="A87" s="225"/>
      <c r="B87" s="23"/>
      <c r="C87" s="24"/>
      <c r="D87" s="24"/>
      <c r="E87" s="25"/>
      <c r="F87" s="49" t="s">
        <v>9</v>
      </c>
      <c r="G87" s="55"/>
      <c r="H87" s="58"/>
      <c r="I87" s="61"/>
      <c r="J87" s="62"/>
      <c r="K87" s="62"/>
      <c r="L87" s="50" t="str">
        <f t="shared" si="14"/>
        <v/>
      </c>
      <c r="M87" s="105"/>
      <c r="O87" s="106"/>
    </row>
    <row r="88" spans="1:17" ht="12" thickBot="1" x14ac:dyDescent="0.2">
      <c r="A88" s="225"/>
      <c r="B88" s="40"/>
      <c r="C88" s="41"/>
      <c r="D88" s="41"/>
      <c r="E88" s="42"/>
      <c r="F88" s="52" t="s">
        <v>10</v>
      </c>
      <c r="G88" s="63"/>
      <c r="H88" s="64"/>
      <c r="I88" s="65"/>
      <c r="J88" s="66"/>
      <c r="K88" s="66"/>
      <c r="L88" s="50" t="str">
        <f t="shared" si="14"/>
        <v/>
      </c>
      <c r="M88" s="105"/>
      <c r="O88" s="106"/>
    </row>
    <row r="89" spans="1:17" ht="22.5" customHeight="1" x14ac:dyDescent="0.15">
      <c r="A89" s="224" t="s">
        <v>64</v>
      </c>
      <c r="B89" s="8" t="s">
        <v>19</v>
      </c>
      <c r="C89" s="9" t="s">
        <v>106</v>
      </c>
      <c r="D89" s="10" t="s">
        <v>23</v>
      </c>
      <c r="E89" s="11" t="s">
        <v>21</v>
      </c>
      <c r="F89" s="8" t="s">
        <v>3</v>
      </c>
      <c r="G89" s="12" t="s">
        <v>0</v>
      </c>
      <c r="H89" s="12" t="s">
        <v>1</v>
      </c>
      <c r="I89" s="13" t="s">
        <v>33</v>
      </c>
      <c r="J89" s="14" t="s">
        <v>32</v>
      </c>
      <c r="K89" s="14" t="s">
        <v>27</v>
      </c>
      <c r="L89" s="15" t="s">
        <v>11</v>
      </c>
      <c r="M89" s="105"/>
      <c r="O89" s="106"/>
      <c r="P89" s="106" t="s">
        <v>23</v>
      </c>
      <c r="Q89" s="106" t="s">
        <v>101</v>
      </c>
    </row>
    <row r="90" spans="1:17" x14ac:dyDescent="0.15">
      <c r="A90" s="225"/>
      <c r="B90" s="67"/>
      <c r="C90" s="55"/>
      <c r="D90" s="68"/>
      <c r="E90" s="69"/>
      <c r="F90" s="49" t="s">
        <v>4</v>
      </c>
      <c r="G90" s="55"/>
      <c r="H90" s="55"/>
      <c r="I90" s="56"/>
      <c r="J90" s="57"/>
      <c r="K90" s="57"/>
      <c r="L90" s="50" t="str">
        <f>IF(I90="","",ROUNDDOWN((20180401-(YEAR(I90)*10000+MONTH(I90)*100+DAY(I90)))/10000,0))</f>
        <v/>
      </c>
      <c r="M90" s="105"/>
      <c r="O90" s="106"/>
      <c r="P90" s="107">
        <f>IF(D90=$E$398,3,2)</f>
        <v>2</v>
      </c>
    </row>
    <row r="91" spans="1:17" x14ac:dyDescent="0.15">
      <c r="A91" s="225"/>
      <c r="B91" s="23"/>
      <c r="C91" s="24"/>
      <c r="D91" s="24"/>
      <c r="E91" s="25"/>
      <c r="F91" s="51" t="s">
        <v>5</v>
      </c>
      <c r="G91" s="58"/>
      <c r="H91" s="58"/>
      <c r="I91" s="59"/>
      <c r="J91" s="60"/>
      <c r="K91" s="60"/>
      <c r="L91" s="50" t="str">
        <f t="shared" ref="L91" si="15">IF(I91="","",ROUNDDOWN((20180401-(YEAR(I91)*10000+MONTH(I91)*100+DAY(I91)))/10000,0))</f>
        <v/>
      </c>
      <c r="M91" s="105"/>
      <c r="O91" s="106"/>
    </row>
    <row r="92" spans="1:17" ht="12" customHeight="1" thickBot="1" x14ac:dyDescent="0.2">
      <c r="A92" s="225"/>
      <c r="B92" s="31" t="s">
        <v>34</v>
      </c>
      <c r="C92" s="32"/>
      <c r="D92" s="32"/>
      <c r="E92" s="25"/>
      <c r="F92" s="49" t="s">
        <v>6</v>
      </c>
      <c r="G92" s="55"/>
      <c r="H92" s="58"/>
      <c r="I92" s="61"/>
      <c r="J92" s="62"/>
      <c r="K92" s="62"/>
      <c r="L92" s="50" t="str">
        <f>IF(I92="","",ROUNDDOWN((20180401-(YEAR(I92)*10000+MONTH(I92)*100+DAY(I92)))/10000,0))</f>
        <v/>
      </c>
      <c r="M92" s="105"/>
      <c r="O92" s="106"/>
    </row>
    <row r="93" spans="1:17" x14ac:dyDescent="0.15">
      <c r="A93" s="225"/>
      <c r="B93" s="35" t="s">
        <v>22</v>
      </c>
      <c r="C93" s="36" t="s">
        <v>35</v>
      </c>
      <c r="D93" s="37"/>
      <c r="E93" s="25"/>
      <c r="F93" s="49" t="s">
        <v>7</v>
      </c>
      <c r="G93" s="55"/>
      <c r="H93" s="58"/>
      <c r="I93" s="61"/>
      <c r="J93" s="62"/>
      <c r="K93" s="62"/>
      <c r="L93" s="50" t="str">
        <f t="shared" ref="L93:L96" si="16">IF(I93="","",ROUNDDOWN((20180401-(YEAR(I93)*10000+MONTH(I93)*100+DAY(I93)))/10000,0))</f>
        <v/>
      </c>
      <c r="M93" s="105"/>
      <c r="O93" s="106"/>
    </row>
    <row r="94" spans="1:17" ht="12" thickBot="1" x14ac:dyDescent="0.2">
      <c r="A94" s="225"/>
      <c r="B94" s="38">
        <f>IF(B90="",0,VLOOKUP(B90,$B$405:$D$410,P90,FALSE))</f>
        <v>0</v>
      </c>
      <c r="C94" s="39">
        <f>IF(B90="",0,E90*300)</f>
        <v>0</v>
      </c>
      <c r="D94" s="24"/>
      <c r="E94" s="25"/>
      <c r="F94" s="49" t="s">
        <v>8</v>
      </c>
      <c r="G94" s="55"/>
      <c r="H94" s="58"/>
      <c r="I94" s="61"/>
      <c r="J94" s="62"/>
      <c r="K94" s="62"/>
      <c r="L94" s="50" t="str">
        <f t="shared" si="16"/>
        <v/>
      </c>
      <c r="M94" s="105"/>
      <c r="O94" s="106"/>
      <c r="Q94" s="108">
        <f>SUM(B94:C94)</f>
        <v>0</v>
      </c>
    </row>
    <row r="95" spans="1:17" x14ac:dyDescent="0.15">
      <c r="A95" s="225"/>
      <c r="B95" s="23"/>
      <c r="C95" s="24"/>
      <c r="D95" s="24"/>
      <c r="E95" s="25"/>
      <c r="F95" s="49" t="s">
        <v>9</v>
      </c>
      <c r="G95" s="55"/>
      <c r="H95" s="58"/>
      <c r="I95" s="61"/>
      <c r="J95" s="62"/>
      <c r="K95" s="62"/>
      <c r="L95" s="50" t="str">
        <f t="shared" si="16"/>
        <v/>
      </c>
      <c r="M95" s="105"/>
      <c r="O95" s="106"/>
    </row>
    <row r="96" spans="1:17" ht="12" thickBot="1" x14ac:dyDescent="0.2">
      <c r="A96" s="225"/>
      <c r="B96" s="40"/>
      <c r="C96" s="41"/>
      <c r="D96" s="41"/>
      <c r="E96" s="42"/>
      <c r="F96" s="52" t="s">
        <v>10</v>
      </c>
      <c r="G96" s="63"/>
      <c r="H96" s="64"/>
      <c r="I96" s="65"/>
      <c r="J96" s="66"/>
      <c r="K96" s="66"/>
      <c r="L96" s="50" t="str">
        <f t="shared" si="16"/>
        <v/>
      </c>
      <c r="M96" s="105"/>
      <c r="O96" s="106"/>
    </row>
    <row r="97" spans="1:17" ht="22.5" customHeight="1" x14ac:dyDescent="0.15">
      <c r="A97" s="224" t="s">
        <v>65</v>
      </c>
      <c r="B97" s="8" t="s">
        <v>19</v>
      </c>
      <c r="C97" s="9" t="s">
        <v>106</v>
      </c>
      <c r="D97" s="10" t="s">
        <v>23</v>
      </c>
      <c r="E97" s="11" t="s">
        <v>21</v>
      </c>
      <c r="F97" s="8" t="s">
        <v>3</v>
      </c>
      <c r="G97" s="12" t="s">
        <v>0</v>
      </c>
      <c r="H97" s="12" t="s">
        <v>1</v>
      </c>
      <c r="I97" s="13" t="s">
        <v>33</v>
      </c>
      <c r="J97" s="14" t="s">
        <v>32</v>
      </c>
      <c r="K97" s="14" t="s">
        <v>27</v>
      </c>
      <c r="L97" s="15" t="s">
        <v>11</v>
      </c>
      <c r="M97" s="105"/>
      <c r="O97" s="106"/>
      <c r="P97" s="106" t="s">
        <v>23</v>
      </c>
      <c r="Q97" s="106" t="s">
        <v>101</v>
      </c>
    </row>
    <row r="98" spans="1:17" x14ac:dyDescent="0.15">
      <c r="A98" s="225"/>
      <c r="B98" s="67"/>
      <c r="C98" s="55"/>
      <c r="D98" s="68"/>
      <c r="E98" s="69"/>
      <c r="F98" s="49" t="s">
        <v>4</v>
      </c>
      <c r="G98" s="55"/>
      <c r="H98" s="55"/>
      <c r="I98" s="56"/>
      <c r="J98" s="57"/>
      <c r="K98" s="57"/>
      <c r="L98" s="50" t="str">
        <f>IF(I98="","",ROUNDDOWN((20180401-(YEAR(I98)*10000+MONTH(I98)*100+DAY(I98)))/10000,0))</f>
        <v/>
      </c>
      <c r="M98" s="105"/>
      <c r="O98" s="106"/>
      <c r="P98" s="107">
        <f>IF(D98=$E$398,3,2)</f>
        <v>2</v>
      </c>
    </row>
    <row r="99" spans="1:17" x14ac:dyDescent="0.15">
      <c r="A99" s="225"/>
      <c r="B99" s="23"/>
      <c r="C99" s="24"/>
      <c r="D99" s="24"/>
      <c r="E99" s="25"/>
      <c r="F99" s="51" t="s">
        <v>5</v>
      </c>
      <c r="G99" s="58"/>
      <c r="H99" s="58"/>
      <c r="I99" s="59"/>
      <c r="J99" s="60"/>
      <c r="K99" s="60"/>
      <c r="L99" s="50" t="str">
        <f t="shared" ref="L99" si="17">IF(I99="","",ROUNDDOWN((20180401-(YEAR(I99)*10000+MONTH(I99)*100+DAY(I99)))/10000,0))</f>
        <v/>
      </c>
      <c r="M99" s="105"/>
      <c r="O99" s="106"/>
    </row>
    <row r="100" spans="1:17" ht="12" customHeight="1" thickBot="1" x14ac:dyDescent="0.2">
      <c r="A100" s="225"/>
      <c r="B100" s="31" t="s">
        <v>34</v>
      </c>
      <c r="C100" s="32"/>
      <c r="D100" s="32"/>
      <c r="E100" s="25"/>
      <c r="F100" s="49" t="s">
        <v>6</v>
      </c>
      <c r="G100" s="55"/>
      <c r="H100" s="58"/>
      <c r="I100" s="61"/>
      <c r="J100" s="62"/>
      <c r="K100" s="62"/>
      <c r="L100" s="50" t="str">
        <f>IF(I100="","",ROUNDDOWN((20180401-(YEAR(I100)*10000+MONTH(I100)*100+DAY(I100)))/10000,0))</f>
        <v/>
      </c>
      <c r="M100" s="105"/>
      <c r="O100" s="106"/>
    </row>
    <row r="101" spans="1:17" x14ac:dyDescent="0.15">
      <c r="A101" s="225"/>
      <c r="B101" s="35" t="s">
        <v>22</v>
      </c>
      <c r="C101" s="36" t="s">
        <v>35</v>
      </c>
      <c r="D101" s="37"/>
      <c r="E101" s="25"/>
      <c r="F101" s="49" t="s">
        <v>7</v>
      </c>
      <c r="G101" s="55"/>
      <c r="H101" s="58"/>
      <c r="I101" s="61"/>
      <c r="J101" s="62"/>
      <c r="K101" s="62"/>
      <c r="L101" s="50" t="str">
        <f t="shared" ref="L101:L104" si="18">IF(I101="","",ROUNDDOWN((20180401-(YEAR(I101)*10000+MONTH(I101)*100+DAY(I101)))/10000,0))</f>
        <v/>
      </c>
      <c r="M101" s="105"/>
      <c r="O101" s="106"/>
    </row>
    <row r="102" spans="1:17" ht="12" thickBot="1" x14ac:dyDescent="0.2">
      <c r="A102" s="225"/>
      <c r="B102" s="38">
        <f>IF(B98="",0,VLOOKUP(B98,$B$405:$D$410,P98,FALSE))</f>
        <v>0</v>
      </c>
      <c r="C102" s="39">
        <f>IF(B98="",0,E98*300)</f>
        <v>0</v>
      </c>
      <c r="D102" s="24"/>
      <c r="E102" s="25"/>
      <c r="F102" s="49" t="s">
        <v>8</v>
      </c>
      <c r="G102" s="55"/>
      <c r="H102" s="58"/>
      <c r="I102" s="61"/>
      <c r="J102" s="62"/>
      <c r="K102" s="62"/>
      <c r="L102" s="50" t="str">
        <f t="shared" si="18"/>
        <v/>
      </c>
      <c r="M102" s="105"/>
      <c r="O102" s="106"/>
      <c r="Q102" s="108">
        <f>SUM(B102:C102)</f>
        <v>0</v>
      </c>
    </row>
    <row r="103" spans="1:17" x14ac:dyDescent="0.15">
      <c r="A103" s="225"/>
      <c r="B103" s="23"/>
      <c r="C103" s="24"/>
      <c r="D103" s="24"/>
      <c r="E103" s="25"/>
      <c r="F103" s="49" t="s">
        <v>9</v>
      </c>
      <c r="G103" s="55"/>
      <c r="H103" s="58"/>
      <c r="I103" s="61"/>
      <c r="J103" s="62"/>
      <c r="K103" s="62"/>
      <c r="L103" s="50" t="str">
        <f t="shared" si="18"/>
        <v/>
      </c>
      <c r="M103" s="105"/>
      <c r="O103" s="106"/>
    </row>
    <row r="104" spans="1:17" ht="12" thickBot="1" x14ac:dyDescent="0.2">
      <c r="A104" s="225"/>
      <c r="B104" s="40"/>
      <c r="C104" s="41"/>
      <c r="D104" s="41"/>
      <c r="E104" s="42"/>
      <c r="F104" s="52" t="s">
        <v>10</v>
      </c>
      <c r="G104" s="63"/>
      <c r="H104" s="64"/>
      <c r="I104" s="65"/>
      <c r="J104" s="66"/>
      <c r="K104" s="66"/>
      <c r="L104" s="50" t="str">
        <f t="shared" si="18"/>
        <v/>
      </c>
      <c r="M104" s="105"/>
      <c r="O104" s="106"/>
    </row>
    <row r="105" spans="1:17" ht="22.5" customHeight="1" x14ac:dyDescent="0.15">
      <c r="A105" s="224" t="s">
        <v>66</v>
      </c>
      <c r="B105" s="8" t="s">
        <v>19</v>
      </c>
      <c r="C105" s="9" t="s">
        <v>106</v>
      </c>
      <c r="D105" s="10" t="s">
        <v>23</v>
      </c>
      <c r="E105" s="11" t="s">
        <v>21</v>
      </c>
      <c r="F105" s="8" t="s">
        <v>3</v>
      </c>
      <c r="G105" s="12" t="s">
        <v>0</v>
      </c>
      <c r="H105" s="12" t="s">
        <v>1</v>
      </c>
      <c r="I105" s="13" t="s">
        <v>33</v>
      </c>
      <c r="J105" s="14" t="s">
        <v>32</v>
      </c>
      <c r="K105" s="14" t="s">
        <v>27</v>
      </c>
      <c r="L105" s="15" t="s">
        <v>11</v>
      </c>
      <c r="M105" s="105"/>
      <c r="O105" s="106"/>
      <c r="P105" s="106" t="s">
        <v>23</v>
      </c>
      <c r="Q105" s="106" t="s">
        <v>101</v>
      </c>
    </row>
    <row r="106" spans="1:17" x14ac:dyDescent="0.15">
      <c r="A106" s="225"/>
      <c r="B106" s="67"/>
      <c r="C106" s="55"/>
      <c r="D106" s="68"/>
      <c r="E106" s="69"/>
      <c r="F106" s="49" t="s">
        <v>4</v>
      </c>
      <c r="G106" s="55"/>
      <c r="H106" s="55"/>
      <c r="I106" s="56"/>
      <c r="J106" s="57"/>
      <c r="K106" s="57"/>
      <c r="L106" s="50" t="str">
        <f>IF(I106="","",ROUNDDOWN((20180401-(YEAR(I106)*10000+MONTH(I106)*100+DAY(I106)))/10000,0))</f>
        <v/>
      </c>
      <c r="M106" s="105"/>
      <c r="O106" s="106"/>
      <c r="P106" s="107">
        <f>IF(D106=$E$398,3,2)</f>
        <v>2</v>
      </c>
    </row>
    <row r="107" spans="1:17" x14ac:dyDescent="0.15">
      <c r="A107" s="225"/>
      <c r="B107" s="23"/>
      <c r="C107" s="24"/>
      <c r="D107" s="24"/>
      <c r="E107" s="25"/>
      <c r="F107" s="51" t="s">
        <v>5</v>
      </c>
      <c r="G107" s="58"/>
      <c r="H107" s="58"/>
      <c r="I107" s="59"/>
      <c r="J107" s="60"/>
      <c r="K107" s="60"/>
      <c r="L107" s="50" t="str">
        <f t="shared" ref="L107" si="19">IF(I107="","",ROUNDDOWN((20180401-(YEAR(I107)*10000+MONTH(I107)*100+DAY(I107)))/10000,0))</f>
        <v/>
      </c>
      <c r="M107" s="105"/>
      <c r="O107" s="106"/>
    </row>
    <row r="108" spans="1:17" ht="12" customHeight="1" thickBot="1" x14ac:dyDescent="0.2">
      <c r="A108" s="225"/>
      <c r="B108" s="31" t="s">
        <v>34</v>
      </c>
      <c r="C108" s="32"/>
      <c r="D108" s="32"/>
      <c r="E108" s="25"/>
      <c r="F108" s="49" t="s">
        <v>6</v>
      </c>
      <c r="G108" s="55"/>
      <c r="H108" s="58"/>
      <c r="I108" s="61"/>
      <c r="J108" s="62"/>
      <c r="K108" s="62"/>
      <c r="L108" s="50" t="str">
        <f>IF(I108="","",ROUNDDOWN((20180401-(YEAR(I108)*10000+MONTH(I108)*100+DAY(I108)))/10000,0))</f>
        <v/>
      </c>
      <c r="M108" s="105"/>
      <c r="O108" s="106"/>
    </row>
    <row r="109" spans="1:17" x14ac:dyDescent="0.15">
      <c r="A109" s="225"/>
      <c r="B109" s="35" t="s">
        <v>22</v>
      </c>
      <c r="C109" s="36" t="s">
        <v>35</v>
      </c>
      <c r="D109" s="37"/>
      <c r="E109" s="25"/>
      <c r="F109" s="49" t="s">
        <v>7</v>
      </c>
      <c r="G109" s="55"/>
      <c r="H109" s="58"/>
      <c r="I109" s="61"/>
      <c r="J109" s="62"/>
      <c r="K109" s="62"/>
      <c r="L109" s="50" t="str">
        <f t="shared" ref="L109:L112" si="20">IF(I109="","",ROUNDDOWN((20180401-(YEAR(I109)*10000+MONTH(I109)*100+DAY(I109)))/10000,0))</f>
        <v/>
      </c>
      <c r="M109" s="105"/>
      <c r="O109" s="106"/>
    </row>
    <row r="110" spans="1:17" ht="12" thickBot="1" x14ac:dyDescent="0.2">
      <c r="A110" s="225"/>
      <c r="B110" s="38">
        <f>IF(B106="",0,VLOOKUP(B106,$B$405:$D$410,P106,FALSE))</f>
        <v>0</v>
      </c>
      <c r="C110" s="39">
        <f>IF(B106="",0,E106*300)</f>
        <v>0</v>
      </c>
      <c r="D110" s="24"/>
      <c r="E110" s="25"/>
      <c r="F110" s="49" t="s">
        <v>8</v>
      </c>
      <c r="G110" s="55"/>
      <c r="H110" s="58"/>
      <c r="I110" s="61"/>
      <c r="J110" s="62"/>
      <c r="K110" s="62"/>
      <c r="L110" s="50" t="str">
        <f t="shared" si="20"/>
        <v/>
      </c>
      <c r="M110" s="105"/>
      <c r="O110" s="106"/>
      <c r="Q110" s="108">
        <f>SUM(B110:C110)</f>
        <v>0</v>
      </c>
    </row>
    <row r="111" spans="1:17" x14ac:dyDescent="0.15">
      <c r="A111" s="225"/>
      <c r="B111" s="23"/>
      <c r="C111" s="24"/>
      <c r="D111" s="24"/>
      <c r="E111" s="25"/>
      <c r="F111" s="49" t="s">
        <v>9</v>
      </c>
      <c r="G111" s="55"/>
      <c r="H111" s="58"/>
      <c r="I111" s="61"/>
      <c r="J111" s="62"/>
      <c r="K111" s="62"/>
      <c r="L111" s="50" t="str">
        <f t="shared" si="20"/>
        <v/>
      </c>
      <c r="M111" s="105"/>
      <c r="O111" s="106"/>
    </row>
    <row r="112" spans="1:17" ht="12" thickBot="1" x14ac:dyDescent="0.2">
      <c r="A112" s="225"/>
      <c r="B112" s="40"/>
      <c r="C112" s="41"/>
      <c r="D112" s="41"/>
      <c r="E112" s="42"/>
      <c r="F112" s="52" t="s">
        <v>10</v>
      </c>
      <c r="G112" s="63"/>
      <c r="H112" s="64"/>
      <c r="I112" s="65"/>
      <c r="J112" s="66"/>
      <c r="K112" s="66"/>
      <c r="L112" s="50" t="str">
        <f t="shared" si="20"/>
        <v/>
      </c>
      <c r="M112" s="105"/>
      <c r="O112" s="106"/>
    </row>
    <row r="113" spans="1:17" ht="22.5" customHeight="1" x14ac:dyDescent="0.15">
      <c r="A113" s="224" t="s">
        <v>67</v>
      </c>
      <c r="B113" s="8" t="s">
        <v>19</v>
      </c>
      <c r="C113" s="9" t="s">
        <v>106</v>
      </c>
      <c r="D113" s="10" t="s">
        <v>23</v>
      </c>
      <c r="E113" s="11" t="s">
        <v>21</v>
      </c>
      <c r="F113" s="8" t="s">
        <v>3</v>
      </c>
      <c r="G113" s="12" t="s">
        <v>0</v>
      </c>
      <c r="H113" s="12" t="s">
        <v>1</v>
      </c>
      <c r="I113" s="13" t="s">
        <v>33</v>
      </c>
      <c r="J113" s="14" t="s">
        <v>32</v>
      </c>
      <c r="K113" s="14" t="s">
        <v>27</v>
      </c>
      <c r="L113" s="15" t="s">
        <v>11</v>
      </c>
      <c r="M113" s="105"/>
      <c r="O113" s="106"/>
      <c r="P113" s="106" t="s">
        <v>23</v>
      </c>
      <c r="Q113" s="106" t="s">
        <v>101</v>
      </c>
    </row>
    <row r="114" spans="1:17" x14ac:dyDescent="0.15">
      <c r="A114" s="225"/>
      <c r="B114" s="67"/>
      <c r="C114" s="55"/>
      <c r="D114" s="68"/>
      <c r="E114" s="69"/>
      <c r="F114" s="49" t="s">
        <v>4</v>
      </c>
      <c r="G114" s="55"/>
      <c r="H114" s="55"/>
      <c r="I114" s="56"/>
      <c r="J114" s="57"/>
      <c r="K114" s="57"/>
      <c r="L114" s="50" t="str">
        <f>IF(I114="","",ROUNDDOWN((20180401-(YEAR(I114)*10000+MONTH(I114)*100+DAY(I114)))/10000,0))</f>
        <v/>
      </c>
      <c r="M114" s="105"/>
      <c r="O114" s="106"/>
      <c r="P114" s="107">
        <f>IF(D114=$E$398,3,2)</f>
        <v>2</v>
      </c>
    </row>
    <row r="115" spans="1:17" x14ac:dyDescent="0.15">
      <c r="A115" s="225"/>
      <c r="B115" s="23"/>
      <c r="C115" s="24"/>
      <c r="D115" s="24"/>
      <c r="E115" s="25"/>
      <c r="F115" s="51" t="s">
        <v>5</v>
      </c>
      <c r="G115" s="58"/>
      <c r="H115" s="58"/>
      <c r="I115" s="59"/>
      <c r="J115" s="60"/>
      <c r="K115" s="60"/>
      <c r="L115" s="50" t="str">
        <f t="shared" ref="L115" si="21">IF(I115="","",ROUNDDOWN((20180401-(YEAR(I115)*10000+MONTH(I115)*100+DAY(I115)))/10000,0))</f>
        <v/>
      </c>
      <c r="M115" s="105"/>
      <c r="O115" s="106"/>
    </row>
    <row r="116" spans="1:17" ht="12" customHeight="1" thickBot="1" x14ac:dyDescent="0.2">
      <c r="A116" s="225"/>
      <c r="B116" s="31" t="s">
        <v>34</v>
      </c>
      <c r="C116" s="32"/>
      <c r="D116" s="32"/>
      <c r="E116" s="25"/>
      <c r="F116" s="49" t="s">
        <v>6</v>
      </c>
      <c r="G116" s="55"/>
      <c r="H116" s="58"/>
      <c r="I116" s="61"/>
      <c r="J116" s="62"/>
      <c r="K116" s="62"/>
      <c r="L116" s="50" t="str">
        <f>IF(I116="","",ROUNDDOWN((20180401-(YEAR(I116)*10000+MONTH(I116)*100+DAY(I116)))/10000,0))</f>
        <v/>
      </c>
      <c r="M116" s="105"/>
      <c r="O116" s="106"/>
    </row>
    <row r="117" spans="1:17" x14ac:dyDescent="0.15">
      <c r="A117" s="225"/>
      <c r="B117" s="35" t="s">
        <v>22</v>
      </c>
      <c r="C117" s="36" t="s">
        <v>35</v>
      </c>
      <c r="D117" s="37"/>
      <c r="E117" s="25"/>
      <c r="F117" s="49" t="s">
        <v>7</v>
      </c>
      <c r="G117" s="55"/>
      <c r="H117" s="58"/>
      <c r="I117" s="61"/>
      <c r="J117" s="62"/>
      <c r="K117" s="62"/>
      <c r="L117" s="50" t="str">
        <f t="shared" ref="L117:L120" si="22">IF(I117="","",ROUNDDOWN((20180401-(YEAR(I117)*10000+MONTH(I117)*100+DAY(I117)))/10000,0))</f>
        <v/>
      </c>
      <c r="M117" s="105"/>
      <c r="O117" s="106"/>
    </row>
    <row r="118" spans="1:17" ht="12" thickBot="1" x14ac:dyDescent="0.2">
      <c r="A118" s="225"/>
      <c r="B118" s="38">
        <f>IF(B114="",0,VLOOKUP(B114,$B$405:$D$410,P114,FALSE))</f>
        <v>0</v>
      </c>
      <c r="C118" s="39">
        <f>IF(B114="",0,E114*300)</f>
        <v>0</v>
      </c>
      <c r="D118" s="24"/>
      <c r="E118" s="25"/>
      <c r="F118" s="49" t="s">
        <v>8</v>
      </c>
      <c r="G118" s="55"/>
      <c r="H118" s="58"/>
      <c r="I118" s="61"/>
      <c r="J118" s="62"/>
      <c r="K118" s="62"/>
      <c r="L118" s="50" t="str">
        <f t="shared" si="22"/>
        <v/>
      </c>
      <c r="M118" s="105"/>
      <c r="O118" s="106"/>
      <c r="Q118" s="108">
        <f>SUM(B118:C118)</f>
        <v>0</v>
      </c>
    </row>
    <row r="119" spans="1:17" x14ac:dyDescent="0.15">
      <c r="A119" s="225"/>
      <c r="B119" s="23"/>
      <c r="C119" s="24"/>
      <c r="D119" s="24"/>
      <c r="E119" s="25"/>
      <c r="F119" s="49" t="s">
        <v>9</v>
      </c>
      <c r="G119" s="55"/>
      <c r="H119" s="58"/>
      <c r="I119" s="61"/>
      <c r="J119" s="62"/>
      <c r="K119" s="62"/>
      <c r="L119" s="50" t="str">
        <f t="shared" si="22"/>
        <v/>
      </c>
      <c r="M119" s="105"/>
      <c r="O119" s="106"/>
    </row>
    <row r="120" spans="1:17" ht="12" thickBot="1" x14ac:dyDescent="0.2">
      <c r="A120" s="225"/>
      <c r="B120" s="40"/>
      <c r="C120" s="41"/>
      <c r="D120" s="41"/>
      <c r="E120" s="42"/>
      <c r="F120" s="52" t="s">
        <v>10</v>
      </c>
      <c r="G120" s="63"/>
      <c r="H120" s="64"/>
      <c r="I120" s="65"/>
      <c r="J120" s="66"/>
      <c r="K120" s="66"/>
      <c r="L120" s="50" t="str">
        <f t="shared" si="22"/>
        <v/>
      </c>
      <c r="M120" s="105"/>
      <c r="O120" s="106"/>
    </row>
    <row r="121" spans="1:17" ht="22.5" customHeight="1" x14ac:dyDescent="0.15">
      <c r="A121" s="224" t="s">
        <v>68</v>
      </c>
      <c r="B121" s="8" t="s">
        <v>19</v>
      </c>
      <c r="C121" s="9" t="s">
        <v>106</v>
      </c>
      <c r="D121" s="10" t="s">
        <v>23</v>
      </c>
      <c r="E121" s="11" t="s">
        <v>21</v>
      </c>
      <c r="F121" s="8" t="s">
        <v>3</v>
      </c>
      <c r="G121" s="12" t="s">
        <v>0</v>
      </c>
      <c r="H121" s="12" t="s">
        <v>1</v>
      </c>
      <c r="I121" s="13" t="s">
        <v>33</v>
      </c>
      <c r="J121" s="14" t="s">
        <v>32</v>
      </c>
      <c r="K121" s="14" t="s">
        <v>27</v>
      </c>
      <c r="L121" s="15" t="s">
        <v>11</v>
      </c>
      <c r="M121" s="105"/>
      <c r="O121" s="106"/>
      <c r="P121" s="106" t="s">
        <v>23</v>
      </c>
      <c r="Q121" s="106" t="s">
        <v>101</v>
      </c>
    </row>
    <row r="122" spans="1:17" x14ac:dyDescent="0.15">
      <c r="A122" s="225"/>
      <c r="B122" s="67"/>
      <c r="C122" s="55"/>
      <c r="D122" s="68"/>
      <c r="E122" s="69"/>
      <c r="F122" s="49" t="s">
        <v>4</v>
      </c>
      <c r="G122" s="55"/>
      <c r="H122" s="55"/>
      <c r="I122" s="56"/>
      <c r="J122" s="57"/>
      <c r="K122" s="57"/>
      <c r="L122" s="50" t="str">
        <f>IF(I122="","",ROUNDDOWN((20180401-(YEAR(I122)*10000+MONTH(I122)*100+DAY(I122)))/10000,0))</f>
        <v/>
      </c>
      <c r="M122" s="105"/>
      <c r="O122" s="106"/>
      <c r="P122" s="107">
        <f>IF(D122=$E$398,3,2)</f>
        <v>2</v>
      </c>
    </row>
    <row r="123" spans="1:17" x14ac:dyDescent="0.15">
      <c r="A123" s="225"/>
      <c r="B123" s="23"/>
      <c r="C123" s="24"/>
      <c r="D123" s="24"/>
      <c r="E123" s="25"/>
      <c r="F123" s="51" t="s">
        <v>5</v>
      </c>
      <c r="G123" s="58"/>
      <c r="H123" s="58"/>
      <c r="I123" s="59"/>
      <c r="J123" s="60"/>
      <c r="K123" s="60"/>
      <c r="L123" s="50" t="str">
        <f t="shared" ref="L123" si="23">IF(I123="","",ROUNDDOWN((20180401-(YEAR(I123)*10000+MONTH(I123)*100+DAY(I123)))/10000,0))</f>
        <v/>
      </c>
      <c r="M123" s="105"/>
      <c r="O123" s="106"/>
    </row>
    <row r="124" spans="1:17" ht="12" customHeight="1" thickBot="1" x14ac:dyDescent="0.2">
      <c r="A124" s="225"/>
      <c r="B124" s="31" t="s">
        <v>34</v>
      </c>
      <c r="C124" s="32"/>
      <c r="D124" s="32"/>
      <c r="E124" s="25"/>
      <c r="F124" s="49" t="s">
        <v>6</v>
      </c>
      <c r="G124" s="55"/>
      <c r="H124" s="58"/>
      <c r="I124" s="61"/>
      <c r="J124" s="62"/>
      <c r="K124" s="62"/>
      <c r="L124" s="50" t="str">
        <f>IF(I124="","",ROUNDDOWN((20180401-(YEAR(I124)*10000+MONTH(I124)*100+DAY(I124)))/10000,0))</f>
        <v/>
      </c>
      <c r="M124" s="105"/>
      <c r="O124" s="106"/>
    </row>
    <row r="125" spans="1:17" x14ac:dyDescent="0.15">
      <c r="A125" s="225"/>
      <c r="B125" s="35" t="s">
        <v>22</v>
      </c>
      <c r="C125" s="36" t="s">
        <v>35</v>
      </c>
      <c r="D125" s="37"/>
      <c r="E125" s="25"/>
      <c r="F125" s="49" t="s">
        <v>7</v>
      </c>
      <c r="G125" s="55"/>
      <c r="H125" s="58"/>
      <c r="I125" s="61"/>
      <c r="J125" s="62"/>
      <c r="K125" s="62"/>
      <c r="L125" s="50" t="str">
        <f t="shared" ref="L125:L128" si="24">IF(I125="","",ROUNDDOWN((20180401-(YEAR(I125)*10000+MONTH(I125)*100+DAY(I125)))/10000,0))</f>
        <v/>
      </c>
      <c r="M125" s="105"/>
      <c r="O125" s="106"/>
    </row>
    <row r="126" spans="1:17" ht="12" thickBot="1" x14ac:dyDescent="0.2">
      <c r="A126" s="225"/>
      <c r="B126" s="38">
        <f>IF(B122="",0,VLOOKUP(B122,$B$405:$D$410,P122,FALSE))</f>
        <v>0</v>
      </c>
      <c r="C126" s="39">
        <f>IF(B122="",0,E122*300)</f>
        <v>0</v>
      </c>
      <c r="D126" s="24"/>
      <c r="E126" s="25"/>
      <c r="F126" s="49" t="s">
        <v>8</v>
      </c>
      <c r="G126" s="55"/>
      <c r="H126" s="58"/>
      <c r="I126" s="61"/>
      <c r="J126" s="62"/>
      <c r="K126" s="62"/>
      <c r="L126" s="50" t="str">
        <f t="shared" si="24"/>
        <v/>
      </c>
      <c r="M126" s="105"/>
      <c r="O126" s="106"/>
      <c r="Q126" s="108">
        <f>SUM(B126:C126)</f>
        <v>0</v>
      </c>
    </row>
    <row r="127" spans="1:17" x14ac:dyDescent="0.15">
      <c r="A127" s="225"/>
      <c r="B127" s="23"/>
      <c r="C127" s="24"/>
      <c r="D127" s="24"/>
      <c r="E127" s="25"/>
      <c r="F127" s="49" t="s">
        <v>9</v>
      </c>
      <c r="G127" s="55"/>
      <c r="H127" s="58"/>
      <c r="I127" s="61"/>
      <c r="J127" s="62"/>
      <c r="K127" s="62"/>
      <c r="L127" s="50" t="str">
        <f t="shared" si="24"/>
        <v/>
      </c>
      <c r="M127" s="105"/>
      <c r="O127" s="106"/>
    </row>
    <row r="128" spans="1:17" ht="12" thickBot="1" x14ac:dyDescent="0.2">
      <c r="A128" s="225"/>
      <c r="B128" s="40"/>
      <c r="C128" s="41"/>
      <c r="D128" s="41"/>
      <c r="E128" s="42"/>
      <c r="F128" s="52" t="s">
        <v>10</v>
      </c>
      <c r="G128" s="63"/>
      <c r="H128" s="64"/>
      <c r="I128" s="65"/>
      <c r="J128" s="66"/>
      <c r="K128" s="66"/>
      <c r="L128" s="50" t="str">
        <f t="shared" si="24"/>
        <v/>
      </c>
      <c r="M128" s="105"/>
      <c r="O128" s="106"/>
    </row>
    <row r="129" spans="1:17" ht="22.5" customHeight="1" x14ac:dyDescent="0.15">
      <c r="A129" s="224" t="s">
        <v>69</v>
      </c>
      <c r="B129" s="8" t="s">
        <v>19</v>
      </c>
      <c r="C129" s="9" t="s">
        <v>106</v>
      </c>
      <c r="D129" s="10" t="s">
        <v>23</v>
      </c>
      <c r="E129" s="11" t="s">
        <v>21</v>
      </c>
      <c r="F129" s="8" t="s">
        <v>3</v>
      </c>
      <c r="G129" s="12" t="s">
        <v>0</v>
      </c>
      <c r="H129" s="12" t="s">
        <v>1</v>
      </c>
      <c r="I129" s="13" t="s">
        <v>33</v>
      </c>
      <c r="J129" s="14" t="s">
        <v>32</v>
      </c>
      <c r="K129" s="14" t="s">
        <v>27</v>
      </c>
      <c r="L129" s="15" t="s">
        <v>11</v>
      </c>
      <c r="M129" s="105"/>
      <c r="O129" s="106"/>
      <c r="P129" s="106" t="s">
        <v>23</v>
      </c>
      <c r="Q129" s="106" t="s">
        <v>101</v>
      </c>
    </row>
    <row r="130" spans="1:17" x14ac:dyDescent="0.15">
      <c r="A130" s="225"/>
      <c r="B130" s="67"/>
      <c r="C130" s="55"/>
      <c r="D130" s="68"/>
      <c r="E130" s="69"/>
      <c r="F130" s="49" t="s">
        <v>4</v>
      </c>
      <c r="G130" s="55"/>
      <c r="H130" s="55"/>
      <c r="I130" s="56"/>
      <c r="J130" s="57"/>
      <c r="K130" s="57"/>
      <c r="L130" s="50" t="str">
        <f>IF(I130="","",ROUNDDOWN((20180401-(YEAR(I130)*10000+MONTH(I130)*100+DAY(I130)))/10000,0))</f>
        <v/>
      </c>
      <c r="M130" s="105"/>
      <c r="O130" s="106"/>
      <c r="P130" s="107">
        <f>IF(D130=$E$398,3,2)</f>
        <v>2</v>
      </c>
    </row>
    <row r="131" spans="1:17" x14ac:dyDescent="0.15">
      <c r="A131" s="225"/>
      <c r="B131" s="23"/>
      <c r="C131" s="24"/>
      <c r="D131" s="24"/>
      <c r="E131" s="25"/>
      <c r="F131" s="51" t="s">
        <v>5</v>
      </c>
      <c r="G131" s="58"/>
      <c r="H131" s="58"/>
      <c r="I131" s="59"/>
      <c r="J131" s="60"/>
      <c r="K131" s="60"/>
      <c r="L131" s="50" t="str">
        <f t="shared" ref="L131" si="25">IF(I131="","",ROUNDDOWN((20180401-(YEAR(I131)*10000+MONTH(I131)*100+DAY(I131)))/10000,0))</f>
        <v/>
      </c>
      <c r="M131" s="105"/>
      <c r="O131" s="106"/>
    </row>
    <row r="132" spans="1:17" ht="12" customHeight="1" thickBot="1" x14ac:dyDescent="0.2">
      <c r="A132" s="225"/>
      <c r="B132" s="31" t="s">
        <v>34</v>
      </c>
      <c r="C132" s="32"/>
      <c r="D132" s="32"/>
      <c r="E132" s="25"/>
      <c r="F132" s="49" t="s">
        <v>6</v>
      </c>
      <c r="G132" s="55"/>
      <c r="H132" s="58"/>
      <c r="I132" s="61"/>
      <c r="J132" s="62"/>
      <c r="K132" s="62"/>
      <c r="L132" s="50" t="str">
        <f>IF(I132="","",ROUNDDOWN((20180401-(YEAR(I132)*10000+MONTH(I132)*100+DAY(I132)))/10000,0))</f>
        <v/>
      </c>
      <c r="M132" s="105"/>
      <c r="O132" s="106"/>
    </row>
    <row r="133" spans="1:17" x14ac:dyDescent="0.15">
      <c r="A133" s="225"/>
      <c r="B133" s="35" t="s">
        <v>22</v>
      </c>
      <c r="C133" s="36" t="s">
        <v>35</v>
      </c>
      <c r="D133" s="37"/>
      <c r="E133" s="25"/>
      <c r="F133" s="49" t="s">
        <v>7</v>
      </c>
      <c r="G133" s="55"/>
      <c r="H133" s="58"/>
      <c r="I133" s="61"/>
      <c r="J133" s="62"/>
      <c r="K133" s="62"/>
      <c r="L133" s="50" t="str">
        <f t="shared" ref="L133:L136" si="26">IF(I133="","",ROUNDDOWN((20180401-(YEAR(I133)*10000+MONTH(I133)*100+DAY(I133)))/10000,0))</f>
        <v/>
      </c>
      <c r="M133" s="105"/>
      <c r="O133" s="106"/>
    </row>
    <row r="134" spans="1:17" ht="12" thickBot="1" x14ac:dyDescent="0.2">
      <c r="A134" s="225"/>
      <c r="B134" s="38">
        <f>IF(B130="",0,VLOOKUP(B130,$B$405:$D$410,P130,FALSE))</f>
        <v>0</v>
      </c>
      <c r="C134" s="39">
        <f>IF(B130="",0,E130*300)</f>
        <v>0</v>
      </c>
      <c r="D134" s="24"/>
      <c r="E134" s="25"/>
      <c r="F134" s="49" t="s">
        <v>8</v>
      </c>
      <c r="G134" s="55"/>
      <c r="H134" s="58"/>
      <c r="I134" s="61"/>
      <c r="J134" s="62"/>
      <c r="K134" s="62"/>
      <c r="L134" s="50" t="str">
        <f t="shared" si="26"/>
        <v/>
      </c>
      <c r="M134" s="105"/>
      <c r="O134" s="106"/>
      <c r="Q134" s="108">
        <f>SUM(B134:C134)</f>
        <v>0</v>
      </c>
    </row>
    <row r="135" spans="1:17" x14ac:dyDescent="0.15">
      <c r="A135" s="225"/>
      <c r="B135" s="23"/>
      <c r="C135" s="24"/>
      <c r="D135" s="24"/>
      <c r="E135" s="25"/>
      <c r="F135" s="49" t="s">
        <v>9</v>
      </c>
      <c r="G135" s="55"/>
      <c r="H135" s="58"/>
      <c r="I135" s="61"/>
      <c r="J135" s="62"/>
      <c r="K135" s="62"/>
      <c r="L135" s="50" t="str">
        <f t="shared" si="26"/>
        <v/>
      </c>
      <c r="M135" s="105"/>
      <c r="O135" s="106"/>
    </row>
    <row r="136" spans="1:17" ht="12" thickBot="1" x14ac:dyDescent="0.2">
      <c r="A136" s="225"/>
      <c r="B136" s="40"/>
      <c r="C136" s="41"/>
      <c r="D136" s="41"/>
      <c r="E136" s="42"/>
      <c r="F136" s="52" t="s">
        <v>10</v>
      </c>
      <c r="G136" s="63"/>
      <c r="H136" s="64"/>
      <c r="I136" s="65"/>
      <c r="J136" s="66"/>
      <c r="K136" s="66"/>
      <c r="L136" s="50" t="str">
        <f t="shared" si="26"/>
        <v/>
      </c>
      <c r="M136" s="105"/>
      <c r="O136" s="106"/>
    </row>
    <row r="137" spans="1:17" ht="22.5" customHeight="1" x14ac:dyDescent="0.15">
      <c r="A137" s="224" t="s">
        <v>70</v>
      </c>
      <c r="B137" s="8" t="s">
        <v>19</v>
      </c>
      <c r="C137" s="9" t="s">
        <v>106</v>
      </c>
      <c r="D137" s="10" t="s">
        <v>23</v>
      </c>
      <c r="E137" s="11" t="s">
        <v>21</v>
      </c>
      <c r="F137" s="8" t="s">
        <v>3</v>
      </c>
      <c r="G137" s="12" t="s">
        <v>0</v>
      </c>
      <c r="H137" s="12" t="s">
        <v>1</v>
      </c>
      <c r="I137" s="13" t="s">
        <v>33</v>
      </c>
      <c r="J137" s="14" t="s">
        <v>32</v>
      </c>
      <c r="K137" s="14" t="s">
        <v>27</v>
      </c>
      <c r="L137" s="15" t="s">
        <v>11</v>
      </c>
      <c r="M137" s="105"/>
      <c r="O137" s="106"/>
      <c r="P137" s="106" t="s">
        <v>23</v>
      </c>
      <c r="Q137" s="106" t="s">
        <v>101</v>
      </c>
    </row>
    <row r="138" spans="1:17" x14ac:dyDescent="0.15">
      <c r="A138" s="225"/>
      <c r="B138" s="67"/>
      <c r="C138" s="55"/>
      <c r="D138" s="68"/>
      <c r="E138" s="69"/>
      <c r="F138" s="49" t="s">
        <v>4</v>
      </c>
      <c r="G138" s="55"/>
      <c r="H138" s="55"/>
      <c r="I138" s="56"/>
      <c r="J138" s="57"/>
      <c r="K138" s="57"/>
      <c r="L138" s="50" t="str">
        <f>IF(I138="","",ROUNDDOWN((20180401-(YEAR(I138)*10000+MONTH(I138)*100+DAY(I138)))/10000,0))</f>
        <v/>
      </c>
      <c r="M138" s="105"/>
      <c r="O138" s="106"/>
      <c r="P138" s="107">
        <f>IF(D138=$E$398,3,2)</f>
        <v>2</v>
      </c>
    </row>
    <row r="139" spans="1:17" x14ac:dyDescent="0.15">
      <c r="A139" s="225"/>
      <c r="B139" s="23"/>
      <c r="C139" s="24"/>
      <c r="D139" s="24"/>
      <c r="E139" s="25"/>
      <c r="F139" s="51" t="s">
        <v>5</v>
      </c>
      <c r="G139" s="58"/>
      <c r="H139" s="58"/>
      <c r="I139" s="59"/>
      <c r="J139" s="60"/>
      <c r="K139" s="60"/>
      <c r="L139" s="50" t="str">
        <f t="shared" ref="L139" si="27">IF(I139="","",ROUNDDOWN((20180401-(YEAR(I139)*10000+MONTH(I139)*100+DAY(I139)))/10000,0))</f>
        <v/>
      </c>
      <c r="M139" s="105"/>
      <c r="O139" s="106"/>
    </row>
    <row r="140" spans="1:17" ht="12" customHeight="1" thickBot="1" x14ac:dyDescent="0.2">
      <c r="A140" s="225"/>
      <c r="B140" s="31" t="s">
        <v>34</v>
      </c>
      <c r="C140" s="32"/>
      <c r="D140" s="32"/>
      <c r="E140" s="25"/>
      <c r="F140" s="49" t="s">
        <v>6</v>
      </c>
      <c r="G140" s="55"/>
      <c r="H140" s="58"/>
      <c r="I140" s="61"/>
      <c r="J140" s="62"/>
      <c r="K140" s="62"/>
      <c r="L140" s="50" t="str">
        <f>IF(I140="","",ROUNDDOWN((20180401-(YEAR(I140)*10000+MONTH(I140)*100+DAY(I140)))/10000,0))</f>
        <v/>
      </c>
      <c r="M140" s="105"/>
      <c r="O140" s="106"/>
    </row>
    <row r="141" spans="1:17" x14ac:dyDescent="0.15">
      <c r="A141" s="225"/>
      <c r="B141" s="35" t="s">
        <v>22</v>
      </c>
      <c r="C141" s="36" t="s">
        <v>35</v>
      </c>
      <c r="D141" s="37"/>
      <c r="E141" s="25"/>
      <c r="F141" s="49" t="s">
        <v>7</v>
      </c>
      <c r="G141" s="55"/>
      <c r="H141" s="58"/>
      <c r="I141" s="61"/>
      <c r="J141" s="62"/>
      <c r="K141" s="62"/>
      <c r="L141" s="50" t="str">
        <f t="shared" ref="L141:L144" si="28">IF(I141="","",ROUNDDOWN((20180401-(YEAR(I141)*10000+MONTH(I141)*100+DAY(I141)))/10000,0))</f>
        <v/>
      </c>
      <c r="M141" s="105"/>
      <c r="O141" s="106"/>
    </row>
    <row r="142" spans="1:17" ht="12" thickBot="1" x14ac:dyDescent="0.2">
      <c r="A142" s="225"/>
      <c r="B142" s="38">
        <f>IF(B138="",0,VLOOKUP(B138,$B$405:$D$410,P138,FALSE))</f>
        <v>0</v>
      </c>
      <c r="C142" s="39">
        <f>IF(B138="",0,E138*300)</f>
        <v>0</v>
      </c>
      <c r="D142" s="24"/>
      <c r="E142" s="25"/>
      <c r="F142" s="49" t="s">
        <v>8</v>
      </c>
      <c r="G142" s="55"/>
      <c r="H142" s="58"/>
      <c r="I142" s="61"/>
      <c r="J142" s="62"/>
      <c r="K142" s="62"/>
      <c r="L142" s="50" t="str">
        <f t="shared" si="28"/>
        <v/>
      </c>
      <c r="M142" s="105"/>
      <c r="O142" s="106"/>
      <c r="Q142" s="108">
        <f>SUM(B142:C142)</f>
        <v>0</v>
      </c>
    </row>
    <row r="143" spans="1:17" x14ac:dyDescent="0.15">
      <c r="A143" s="225"/>
      <c r="B143" s="23"/>
      <c r="C143" s="24"/>
      <c r="D143" s="24"/>
      <c r="E143" s="25"/>
      <c r="F143" s="49" t="s">
        <v>9</v>
      </c>
      <c r="G143" s="55"/>
      <c r="H143" s="58"/>
      <c r="I143" s="61"/>
      <c r="J143" s="62"/>
      <c r="K143" s="62"/>
      <c r="L143" s="50" t="str">
        <f t="shared" si="28"/>
        <v/>
      </c>
      <c r="M143" s="105"/>
      <c r="O143" s="106"/>
    </row>
    <row r="144" spans="1:17" ht="12" thickBot="1" x14ac:dyDescent="0.2">
      <c r="A144" s="225"/>
      <c r="B144" s="40"/>
      <c r="C144" s="41"/>
      <c r="D144" s="41"/>
      <c r="E144" s="42"/>
      <c r="F144" s="52" t="s">
        <v>10</v>
      </c>
      <c r="G144" s="63"/>
      <c r="H144" s="64"/>
      <c r="I144" s="65"/>
      <c r="J144" s="66"/>
      <c r="K144" s="66"/>
      <c r="L144" s="50" t="str">
        <f t="shared" si="28"/>
        <v/>
      </c>
      <c r="M144" s="105"/>
      <c r="O144" s="106"/>
    </row>
    <row r="145" spans="1:17" ht="22.5" customHeight="1" x14ac:dyDescent="0.15">
      <c r="A145" s="224" t="s">
        <v>71</v>
      </c>
      <c r="B145" s="8" t="s">
        <v>19</v>
      </c>
      <c r="C145" s="9" t="s">
        <v>106</v>
      </c>
      <c r="D145" s="10" t="s">
        <v>23</v>
      </c>
      <c r="E145" s="11" t="s">
        <v>21</v>
      </c>
      <c r="F145" s="8" t="s">
        <v>3</v>
      </c>
      <c r="G145" s="12" t="s">
        <v>0</v>
      </c>
      <c r="H145" s="12" t="s">
        <v>1</v>
      </c>
      <c r="I145" s="13" t="s">
        <v>33</v>
      </c>
      <c r="J145" s="14" t="s">
        <v>32</v>
      </c>
      <c r="K145" s="14" t="s">
        <v>27</v>
      </c>
      <c r="L145" s="15" t="s">
        <v>11</v>
      </c>
      <c r="M145" s="105"/>
      <c r="O145" s="106"/>
      <c r="P145" s="106" t="s">
        <v>23</v>
      </c>
      <c r="Q145" s="106" t="s">
        <v>101</v>
      </c>
    </row>
    <row r="146" spans="1:17" x14ac:dyDescent="0.15">
      <c r="A146" s="225"/>
      <c r="B146" s="67"/>
      <c r="C146" s="55"/>
      <c r="D146" s="68"/>
      <c r="E146" s="69"/>
      <c r="F146" s="49" t="s">
        <v>4</v>
      </c>
      <c r="G146" s="55"/>
      <c r="H146" s="55"/>
      <c r="I146" s="56"/>
      <c r="J146" s="57"/>
      <c r="K146" s="57"/>
      <c r="L146" s="50" t="str">
        <f>IF(I146="","",ROUNDDOWN((20180401-(YEAR(I146)*10000+MONTH(I146)*100+DAY(I146)))/10000,0))</f>
        <v/>
      </c>
      <c r="M146" s="105"/>
      <c r="O146" s="106"/>
      <c r="P146" s="107">
        <f>IF(D146=$E$398,3,2)</f>
        <v>2</v>
      </c>
    </row>
    <row r="147" spans="1:17" x14ac:dyDescent="0.15">
      <c r="A147" s="225"/>
      <c r="B147" s="23"/>
      <c r="C147" s="24"/>
      <c r="D147" s="24"/>
      <c r="E147" s="25"/>
      <c r="F147" s="51" t="s">
        <v>5</v>
      </c>
      <c r="G147" s="58"/>
      <c r="H147" s="58"/>
      <c r="I147" s="59"/>
      <c r="J147" s="60"/>
      <c r="K147" s="60"/>
      <c r="L147" s="50" t="str">
        <f t="shared" ref="L147" si="29">IF(I147="","",ROUNDDOWN((20180401-(YEAR(I147)*10000+MONTH(I147)*100+DAY(I147)))/10000,0))</f>
        <v/>
      </c>
      <c r="M147" s="105"/>
      <c r="O147" s="106"/>
    </row>
    <row r="148" spans="1:17" ht="12" customHeight="1" thickBot="1" x14ac:dyDescent="0.2">
      <c r="A148" s="225"/>
      <c r="B148" s="31" t="s">
        <v>34</v>
      </c>
      <c r="C148" s="32"/>
      <c r="D148" s="32"/>
      <c r="E148" s="25"/>
      <c r="F148" s="49" t="s">
        <v>6</v>
      </c>
      <c r="G148" s="55"/>
      <c r="H148" s="58"/>
      <c r="I148" s="61"/>
      <c r="J148" s="62"/>
      <c r="K148" s="62"/>
      <c r="L148" s="50" t="str">
        <f>IF(I148="","",ROUNDDOWN((20180401-(YEAR(I148)*10000+MONTH(I148)*100+DAY(I148)))/10000,0))</f>
        <v/>
      </c>
      <c r="M148" s="105"/>
      <c r="O148" s="106"/>
    </row>
    <row r="149" spans="1:17" x14ac:dyDescent="0.15">
      <c r="A149" s="225"/>
      <c r="B149" s="35" t="s">
        <v>22</v>
      </c>
      <c r="C149" s="36" t="s">
        <v>35</v>
      </c>
      <c r="D149" s="37"/>
      <c r="E149" s="25"/>
      <c r="F149" s="49" t="s">
        <v>7</v>
      </c>
      <c r="G149" s="55"/>
      <c r="H149" s="58"/>
      <c r="I149" s="61"/>
      <c r="J149" s="62"/>
      <c r="K149" s="62"/>
      <c r="L149" s="50" t="str">
        <f t="shared" ref="L149:L152" si="30">IF(I149="","",ROUNDDOWN((20180401-(YEAR(I149)*10000+MONTH(I149)*100+DAY(I149)))/10000,0))</f>
        <v/>
      </c>
      <c r="M149" s="105"/>
      <c r="O149" s="106"/>
    </row>
    <row r="150" spans="1:17" ht="12" thickBot="1" x14ac:dyDescent="0.2">
      <c r="A150" s="225"/>
      <c r="B150" s="38">
        <f>IF(B146="",0,VLOOKUP(B146,$B$405:$D$410,P146,FALSE))</f>
        <v>0</v>
      </c>
      <c r="C150" s="39">
        <f>IF(B146="",0,E146*300)</f>
        <v>0</v>
      </c>
      <c r="D150" s="24"/>
      <c r="E150" s="25"/>
      <c r="F150" s="49" t="s">
        <v>8</v>
      </c>
      <c r="G150" s="55"/>
      <c r="H150" s="58"/>
      <c r="I150" s="61"/>
      <c r="J150" s="62"/>
      <c r="K150" s="62"/>
      <c r="L150" s="50" t="str">
        <f t="shared" si="30"/>
        <v/>
      </c>
      <c r="M150" s="105"/>
      <c r="O150" s="106"/>
      <c r="Q150" s="108">
        <f>SUM(B150:C150)</f>
        <v>0</v>
      </c>
    </row>
    <row r="151" spans="1:17" x14ac:dyDescent="0.15">
      <c r="A151" s="225"/>
      <c r="B151" s="23"/>
      <c r="C151" s="24"/>
      <c r="D151" s="24"/>
      <c r="E151" s="25"/>
      <c r="F151" s="49" t="s">
        <v>9</v>
      </c>
      <c r="G151" s="55"/>
      <c r="H151" s="58"/>
      <c r="I151" s="61"/>
      <c r="J151" s="62"/>
      <c r="K151" s="62"/>
      <c r="L151" s="50" t="str">
        <f t="shared" si="30"/>
        <v/>
      </c>
      <c r="M151" s="105"/>
      <c r="O151" s="106"/>
    </row>
    <row r="152" spans="1:17" ht="12" thickBot="1" x14ac:dyDescent="0.2">
      <c r="A152" s="225"/>
      <c r="B152" s="40"/>
      <c r="C152" s="41"/>
      <c r="D152" s="41"/>
      <c r="E152" s="42"/>
      <c r="F152" s="52" t="s">
        <v>10</v>
      </c>
      <c r="G152" s="63"/>
      <c r="H152" s="64"/>
      <c r="I152" s="65"/>
      <c r="J152" s="66"/>
      <c r="K152" s="66"/>
      <c r="L152" s="50" t="str">
        <f t="shared" si="30"/>
        <v/>
      </c>
      <c r="M152" s="105"/>
      <c r="O152" s="106"/>
    </row>
    <row r="153" spans="1:17" ht="22.5" customHeight="1" x14ac:dyDescent="0.15">
      <c r="A153" s="224" t="s">
        <v>72</v>
      </c>
      <c r="B153" s="8" t="s">
        <v>19</v>
      </c>
      <c r="C153" s="9" t="s">
        <v>106</v>
      </c>
      <c r="D153" s="10" t="s">
        <v>23</v>
      </c>
      <c r="E153" s="11" t="s">
        <v>21</v>
      </c>
      <c r="F153" s="8" t="s">
        <v>3</v>
      </c>
      <c r="G153" s="12" t="s">
        <v>0</v>
      </c>
      <c r="H153" s="12" t="s">
        <v>1</v>
      </c>
      <c r="I153" s="13" t="s">
        <v>33</v>
      </c>
      <c r="J153" s="14" t="s">
        <v>32</v>
      </c>
      <c r="K153" s="14" t="s">
        <v>27</v>
      </c>
      <c r="L153" s="15" t="s">
        <v>11</v>
      </c>
      <c r="M153" s="105"/>
      <c r="O153" s="106"/>
      <c r="P153" s="106" t="s">
        <v>23</v>
      </c>
      <c r="Q153" s="106" t="s">
        <v>101</v>
      </c>
    </row>
    <row r="154" spans="1:17" x14ac:dyDescent="0.15">
      <c r="A154" s="225"/>
      <c r="B154" s="67"/>
      <c r="C154" s="55"/>
      <c r="D154" s="68"/>
      <c r="E154" s="69"/>
      <c r="F154" s="49" t="s">
        <v>4</v>
      </c>
      <c r="G154" s="55"/>
      <c r="H154" s="55"/>
      <c r="I154" s="56"/>
      <c r="J154" s="57"/>
      <c r="K154" s="57"/>
      <c r="L154" s="50" t="str">
        <f>IF(I154="","",ROUNDDOWN((20180401-(YEAR(I154)*10000+MONTH(I154)*100+DAY(I154)))/10000,0))</f>
        <v/>
      </c>
      <c r="M154" s="105"/>
      <c r="O154" s="106"/>
      <c r="P154" s="107">
        <f>IF(D154=$E$398,3,2)</f>
        <v>2</v>
      </c>
    </row>
    <row r="155" spans="1:17" x14ac:dyDescent="0.15">
      <c r="A155" s="225"/>
      <c r="B155" s="23"/>
      <c r="C155" s="24"/>
      <c r="D155" s="24"/>
      <c r="E155" s="25"/>
      <c r="F155" s="51" t="s">
        <v>5</v>
      </c>
      <c r="G155" s="58"/>
      <c r="H155" s="58"/>
      <c r="I155" s="59"/>
      <c r="J155" s="60"/>
      <c r="K155" s="60"/>
      <c r="L155" s="50" t="str">
        <f t="shared" ref="L155" si="31">IF(I155="","",ROUNDDOWN((20180401-(YEAR(I155)*10000+MONTH(I155)*100+DAY(I155)))/10000,0))</f>
        <v/>
      </c>
      <c r="M155" s="105"/>
      <c r="O155" s="106"/>
    </row>
    <row r="156" spans="1:17" ht="12" customHeight="1" thickBot="1" x14ac:dyDescent="0.2">
      <c r="A156" s="225"/>
      <c r="B156" s="31" t="s">
        <v>34</v>
      </c>
      <c r="C156" s="32"/>
      <c r="D156" s="32"/>
      <c r="E156" s="25"/>
      <c r="F156" s="49" t="s">
        <v>6</v>
      </c>
      <c r="G156" s="55"/>
      <c r="H156" s="58"/>
      <c r="I156" s="61"/>
      <c r="J156" s="62"/>
      <c r="K156" s="62"/>
      <c r="L156" s="50" t="str">
        <f>IF(I156="","",ROUNDDOWN((20180401-(YEAR(I156)*10000+MONTH(I156)*100+DAY(I156)))/10000,0))</f>
        <v/>
      </c>
      <c r="M156" s="105"/>
      <c r="O156" s="106"/>
    </row>
    <row r="157" spans="1:17" x14ac:dyDescent="0.15">
      <c r="A157" s="225"/>
      <c r="B157" s="35" t="s">
        <v>22</v>
      </c>
      <c r="C157" s="36" t="s">
        <v>35</v>
      </c>
      <c r="D157" s="37"/>
      <c r="E157" s="25"/>
      <c r="F157" s="49" t="s">
        <v>7</v>
      </c>
      <c r="G157" s="55"/>
      <c r="H157" s="58"/>
      <c r="I157" s="61"/>
      <c r="J157" s="62"/>
      <c r="K157" s="62"/>
      <c r="L157" s="50" t="str">
        <f t="shared" ref="L157:L160" si="32">IF(I157="","",ROUNDDOWN((20180401-(YEAR(I157)*10000+MONTH(I157)*100+DAY(I157)))/10000,0))</f>
        <v/>
      </c>
      <c r="M157" s="105"/>
      <c r="O157" s="106"/>
    </row>
    <row r="158" spans="1:17" ht="12" thickBot="1" x14ac:dyDescent="0.2">
      <c r="A158" s="225"/>
      <c r="B158" s="38">
        <f>IF(B154="",0,VLOOKUP(B154,$B$405:$D$410,P154,FALSE))</f>
        <v>0</v>
      </c>
      <c r="C158" s="39">
        <f>IF(B154="",0,E154*300)</f>
        <v>0</v>
      </c>
      <c r="D158" s="24"/>
      <c r="E158" s="25"/>
      <c r="F158" s="49" t="s">
        <v>8</v>
      </c>
      <c r="G158" s="55"/>
      <c r="H158" s="58"/>
      <c r="I158" s="61"/>
      <c r="J158" s="62"/>
      <c r="K158" s="62"/>
      <c r="L158" s="50" t="str">
        <f t="shared" si="32"/>
        <v/>
      </c>
      <c r="M158" s="105"/>
      <c r="O158" s="106"/>
      <c r="Q158" s="108">
        <f>SUM(B158:C158)</f>
        <v>0</v>
      </c>
    </row>
    <row r="159" spans="1:17" x14ac:dyDescent="0.15">
      <c r="A159" s="225"/>
      <c r="B159" s="23"/>
      <c r="C159" s="24"/>
      <c r="D159" s="24"/>
      <c r="E159" s="25"/>
      <c r="F159" s="49" t="s">
        <v>9</v>
      </c>
      <c r="G159" s="55"/>
      <c r="H159" s="58"/>
      <c r="I159" s="61"/>
      <c r="J159" s="62"/>
      <c r="K159" s="62"/>
      <c r="L159" s="50" t="str">
        <f t="shared" si="32"/>
        <v/>
      </c>
      <c r="M159" s="105"/>
      <c r="O159" s="106"/>
    </row>
    <row r="160" spans="1:17" ht="12" thickBot="1" x14ac:dyDescent="0.2">
      <c r="A160" s="225"/>
      <c r="B160" s="40"/>
      <c r="C160" s="41"/>
      <c r="D160" s="41"/>
      <c r="E160" s="42"/>
      <c r="F160" s="52" t="s">
        <v>10</v>
      </c>
      <c r="G160" s="63"/>
      <c r="H160" s="64"/>
      <c r="I160" s="65"/>
      <c r="J160" s="66"/>
      <c r="K160" s="66"/>
      <c r="L160" s="50" t="str">
        <f t="shared" si="32"/>
        <v/>
      </c>
      <c r="M160" s="105"/>
      <c r="O160" s="106"/>
    </row>
    <row r="161" spans="1:17" ht="22.5" customHeight="1" x14ac:dyDescent="0.15">
      <c r="A161" s="224" t="s">
        <v>73</v>
      </c>
      <c r="B161" s="8" t="s">
        <v>19</v>
      </c>
      <c r="C161" s="9" t="s">
        <v>106</v>
      </c>
      <c r="D161" s="10" t="s">
        <v>23</v>
      </c>
      <c r="E161" s="11" t="s">
        <v>21</v>
      </c>
      <c r="F161" s="8" t="s">
        <v>3</v>
      </c>
      <c r="G161" s="12" t="s">
        <v>0</v>
      </c>
      <c r="H161" s="12" t="s">
        <v>1</v>
      </c>
      <c r="I161" s="13" t="s">
        <v>33</v>
      </c>
      <c r="J161" s="14" t="s">
        <v>32</v>
      </c>
      <c r="K161" s="14" t="s">
        <v>27</v>
      </c>
      <c r="L161" s="15" t="s">
        <v>11</v>
      </c>
      <c r="M161" s="105"/>
      <c r="O161" s="106"/>
      <c r="P161" s="106" t="s">
        <v>23</v>
      </c>
      <c r="Q161" s="106" t="s">
        <v>101</v>
      </c>
    </row>
    <row r="162" spans="1:17" x14ac:dyDescent="0.15">
      <c r="A162" s="225"/>
      <c r="B162" s="67"/>
      <c r="C162" s="55"/>
      <c r="D162" s="68"/>
      <c r="E162" s="69"/>
      <c r="F162" s="49" t="s">
        <v>4</v>
      </c>
      <c r="G162" s="55"/>
      <c r="H162" s="55"/>
      <c r="I162" s="56"/>
      <c r="J162" s="57"/>
      <c r="K162" s="57"/>
      <c r="L162" s="50" t="str">
        <f>IF(I162="","",ROUNDDOWN((20180401-(YEAR(I162)*10000+MONTH(I162)*100+DAY(I162)))/10000,0))</f>
        <v/>
      </c>
      <c r="M162" s="105"/>
      <c r="O162" s="106"/>
      <c r="P162" s="107">
        <f>IF(D162=$E$398,3,2)</f>
        <v>2</v>
      </c>
    </row>
    <row r="163" spans="1:17" x14ac:dyDescent="0.15">
      <c r="A163" s="225"/>
      <c r="B163" s="23"/>
      <c r="C163" s="24"/>
      <c r="D163" s="24"/>
      <c r="E163" s="25"/>
      <c r="F163" s="51" t="s">
        <v>5</v>
      </c>
      <c r="G163" s="58"/>
      <c r="H163" s="58"/>
      <c r="I163" s="59"/>
      <c r="J163" s="60"/>
      <c r="K163" s="60"/>
      <c r="L163" s="50" t="str">
        <f t="shared" ref="L163" si="33">IF(I163="","",ROUNDDOWN((20180401-(YEAR(I163)*10000+MONTH(I163)*100+DAY(I163)))/10000,0))</f>
        <v/>
      </c>
      <c r="M163" s="105"/>
      <c r="O163" s="106"/>
    </row>
    <row r="164" spans="1:17" ht="12" customHeight="1" thickBot="1" x14ac:dyDescent="0.2">
      <c r="A164" s="225"/>
      <c r="B164" s="31" t="s">
        <v>34</v>
      </c>
      <c r="C164" s="32"/>
      <c r="D164" s="32"/>
      <c r="E164" s="25"/>
      <c r="F164" s="49" t="s">
        <v>6</v>
      </c>
      <c r="G164" s="55"/>
      <c r="H164" s="58"/>
      <c r="I164" s="61"/>
      <c r="J164" s="62"/>
      <c r="K164" s="62"/>
      <c r="L164" s="50" t="str">
        <f>IF(I164="","",ROUNDDOWN((20180401-(YEAR(I164)*10000+MONTH(I164)*100+DAY(I164)))/10000,0))</f>
        <v/>
      </c>
      <c r="M164" s="105"/>
      <c r="O164" s="106"/>
    </row>
    <row r="165" spans="1:17" x14ac:dyDescent="0.15">
      <c r="A165" s="225"/>
      <c r="B165" s="35" t="s">
        <v>22</v>
      </c>
      <c r="C165" s="36" t="s">
        <v>35</v>
      </c>
      <c r="D165" s="37"/>
      <c r="E165" s="25"/>
      <c r="F165" s="49" t="s">
        <v>7</v>
      </c>
      <c r="G165" s="55"/>
      <c r="H165" s="58"/>
      <c r="I165" s="61"/>
      <c r="J165" s="62"/>
      <c r="K165" s="62"/>
      <c r="L165" s="50" t="str">
        <f t="shared" ref="L165:L168" si="34">IF(I165="","",ROUNDDOWN((20180401-(YEAR(I165)*10000+MONTH(I165)*100+DAY(I165)))/10000,0))</f>
        <v/>
      </c>
      <c r="M165" s="105"/>
      <c r="O165" s="106"/>
    </row>
    <row r="166" spans="1:17" ht="12" thickBot="1" x14ac:dyDescent="0.2">
      <c r="A166" s="225"/>
      <c r="B166" s="38">
        <f>IF(B162="",0,VLOOKUP(B162,$B$405:$D$410,P162,FALSE))</f>
        <v>0</v>
      </c>
      <c r="C166" s="39">
        <f>IF(B162="",0,E162*300)</f>
        <v>0</v>
      </c>
      <c r="D166" s="24"/>
      <c r="E166" s="25"/>
      <c r="F166" s="49" t="s">
        <v>8</v>
      </c>
      <c r="G166" s="55"/>
      <c r="H166" s="58"/>
      <c r="I166" s="61"/>
      <c r="J166" s="62"/>
      <c r="K166" s="62"/>
      <c r="L166" s="50" t="str">
        <f t="shared" si="34"/>
        <v/>
      </c>
      <c r="M166" s="105"/>
      <c r="O166" s="106"/>
      <c r="Q166" s="108">
        <f>SUM(B166:C166)</f>
        <v>0</v>
      </c>
    </row>
    <row r="167" spans="1:17" x14ac:dyDescent="0.15">
      <c r="A167" s="225"/>
      <c r="B167" s="23"/>
      <c r="C167" s="24"/>
      <c r="D167" s="24"/>
      <c r="E167" s="25"/>
      <c r="F167" s="49" t="s">
        <v>9</v>
      </c>
      <c r="G167" s="55"/>
      <c r="H167" s="58"/>
      <c r="I167" s="61"/>
      <c r="J167" s="62"/>
      <c r="K167" s="62"/>
      <c r="L167" s="50" t="str">
        <f t="shared" si="34"/>
        <v/>
      </c>
      <c r="M167" s="105"/>
      <c r="O167" s="106"/>
    </row>
    <row r="168" spans="1:17" ht="12" thickBot="1" x14ac:dyDescent="0.2">
      <c r="A168" s="225"/>
      <c r="B168" s="40"/>
      <c r="C168" s="41"/>
      <c r="D168" s="41"/>
      <c r="E168" s="42"/>
      <c r="F168" s="52" t="s">
        <v>10</v>
      </c>
      <c r="G168" s="63"/>
      <c r="H168" s="64"/>
      <c r="I168" s="65"/>
      <c r="J168" s="66"/>
      <c r="K168" s="66"/>
      <c r="L168" s="50" t="str">
        <f t="shared" si="34"/>
        <v/>
      </c>
      <c r="M168" s="105"/>
      <c r="O168" s="106"/>
    </row>
    <row r="169" spans="1:17" ht="22.5" customHeight="1" x14ac:dyDescent="0.15">
      <c r="A169" s="224" t="s">
        <v>74</v>
      </c>
      <c r="B169" s="8" t="s">
        <v>19</v>
      </c>
      <c r="C169" s="9" t="s">
        <v>106</v>
      </c>
      <c r="D169" s="10" t="s">
        <v>23</v>
      </c>
      <c r="E169" s="11" t="s">
        <v>21</v>
      </c>
      <c r="F169" s="8" t="s">
        <v>3</v>
      </c>
      <c r="G169" s="12" t="s">
        <v>0</v>
      </c>
      <c r="H169" s="12" t="s">
        <v>1</v>
      </c>
      <c r="I169" s="13" t="s">
        <v>33</v>
      </c>
      <c r="J169" s="14" t="s">
        <v>32</v>
      </c>
      <c r="K169" s="14" t="s">
        <v>27</v>
      </c>
      <c r="L169" s="15" t="s">
        <v>11</v>
      </c>
      <c r="M169" s="105"/>
      <c r="O169" s="106"/>
      <c r="P169" s="106" t="s">
        <v>23</v>
      </c>
      <c r="Q169" s="106" t="s">
        <v>101</v>
      </c>
    </row>
    <row r="170" spans="1:17" x14ac:dyDescent="0.15">
      <c r="A170" s="225"/>
      <c r="B170" s="67"/>
      <c r="C170" s="55"/>
      <c r="D170" s="68"/>
      <c r="E170" s="69"/>
      <c r="F170" s="49" t="s">
        <v>4</v>
      </c>
      <c r="G170" s="55"/>
      <c r="H170" s="55"/>
      <c r="I170" s="56"/>
      <c r="J170" s="57"/>
      <c r="K170" s="57"/>
      <c r="L170" s="50" t="str">
        <f>IF(I170="","",ROUNDDOWN((20180401-(YEAR(I170)*10000+MONTH(I170)*100+DAY(I170)))/10000,0))</f>
        <v/>
      </c>
      <c r="M170" s="105"/>
      <c r="O170" s="106"/>
      <c r="P170" s="107">
        <f>IF(D170=$E$398,3,2)</f>
        <v>2</v>
      </c>
    </row>
    <row r="171" spans="1:17" x14ac:dyDescent="0.15">
      <c r="A171" s="225"/>
      <c r="B171" s="23"/>
      <c r="C171" s="24"/>
      <c r="D171" s="24"/>
      <c r="E171" s="25"/>
      <c r="F171" s="51" t="s">
        <v>5</v>
      </c>
      <c r="G171" s="58"/>
      <c r="H171" s="58"/>
      <c r="I171" s="59"/>
      <c r="J171" s="60"/>
      <c r="K171" s="60"/>
      <c r="L171" s="50" t="str">
        <f t="shared" ref="L171" si="35">IF(I171="","",ROUNDDOWN((20180401-(YEAR(I171)*10000+MONTH(I171)*100+DAY(I171)))/10000,0))</f>
        <v/>
      </c>
      <c r="M171" s="105"/>
      <c r="O171" s="106"/>
    </row>
    <row r="172" spans="1:17" ht="12" customHeight="1" thickBot="1" x14ac:dyDescent="0.2">
      <c r="A172" s="225"/>
      <c r="B172" s="31" t="s">
        <v>34</v>
      </c>
      <c r="C172" s="32"/>
      <c r="D172" s="32"/>
      <c r="E172" s="25"/>
      <c r="F172" s="49" t="s">
        <v>6</v>
      </c>
      <c r="G172" s="55"/>
      <c r="H172" s="58"/>
      <c r="I172" s="61"/>
      <c r="J172" s="62"/>
      <c r="K172" s="62"/>
      <c r="L172" s="50" t="str">
        <f>IF(I172="","",ROUNDDOWN((20180401-(YEAR(I172)*10000+MONTH(I172)*100+DAY(I172)))/10000,0))</f>
        <v/>
      </c>
      <c r="M172" s="105"/>
      <c r="O172" s="106"/>
    </row>
    <row r="173" spans="1:17" x14ac:dyDescent="0.15">
      <c r="A173" s="225"/>
      <c r="B173" s="35" t="s">
        <v>22</v>
      </c>
      <c r="C173" s="36" t="s">
        <v>35</v>
      </c>
      <c r="D173" s="37"/>
      <c r="E173" s="25"/>
      <c r="F173" s="49" t="s">
        <v>7</v>
      </c>
      <c r="G173" s="55"/>
      <c r="H173" s="58"/>
      <c r="I173" s="61"/>
      <c r="J173" s="62"/>
      <c r="K173" s="62"/>
      <c r="L173" s="50" t="str">
        <f t="shared" ref="L173:L176" si="36">IF(I173="","",ROUNDDOWN((20180401-(YEAR(I173)*10000+MONTH(I173)*100+DAY(I173)))/10000,0))</f>
        <v/>
      </c>
      <c r="M173" s="105"/>
      <c r="O173" s="106"/>
    </row>
    <row r="174" spans="1:17" ht="12" thickBot="1" x14ac:dyDescent="0.2">
      <c r="A174" s="225"/>
      <c r="B174" s="38">
        <f>IF(B170="",0,VLOOKUP(B170,$B$405:$D$410,P170,FALSE))</f>
        <v>0</v>
      </c>
      <c r="C174" s="39">
        <f>IF(B170="",0,E170*300)</f>
        <v>0</v>
      </c>
      <c r="D174" s="24"/>
      <c r="E174" s="25"/>
      <c r="F174" s="49" t="s">
        <v>8</v>
      </c>
      <c r="G174" s="55"/>
      <c r="H174" s="58"/>
      <c r="I174" s="61"/>
      <c r="J174" s="62"/>
      <c r="K174" s="62"/>
      <c r="L174" s="50" t="str">
        <f t="shared" si="36"/>
        <v/>
      </c>
      <c r="M174" s="105"/>
      <c r="O174" s="106"/>
      <c r="Q174" s="108">
        <f>SUM(B174:C174)</f>
        <v>0</v>
      </c>
    </row>
    <row r="175" spans="1:17" x14ac:dyDescent="0.15">
      <c r="A175" s="225"/>
      <c r="B175" s="23"/>
      <c r="C175" s="24"/>
      <c r="D175" s="24"/>
      <c r="E175" s="25"/>
      <c r="F175" s="49" t="s">
        <v>9</v>
      </c>
      <c r="G175" s="55"/>
      <c r="H175" s="58"/>
      <c r="I175" s="61"/>
      <c r="J175" s="62"/>
      <c r="K175" s="62"/>
      <c r="L175" s="50" t="str">
        <f t="shared" si="36"/>
        <v/>
      </c>
      <c r="M175" s="105"/>
      <c r="O175" s="106"/>
    </row>
    <row r="176" spans="1:17" ht="12" thickBot="1" x14ac:dyDescent="0.2">
      <c r="A176" s="225"/>
      <c r="B176" s="40"/>
      <c r="C176" s="41"/>
      <c r="D176" s="41"/>
      <c r="E176" s="42"/>
      <c r="F176" s="52" t="s">
        <v>10</v>
      </c>
      <c r="G176" s="63"/>
      <c r="H176" s="64"/>
      <c r="I176" s="65"/>
      <c r="J176" s="66"/>
      <c r="K176" s="66"/>
      <c r="L176" s="50" t="str">
        <f t="shared" si="36"/>
        <v/>
      </c>
      <c r="M176" s="105"/>
      <c r="O176" s="106"/>
    </row>
    <row r="177" spans="1:17" ht="22.5" customHeight="1" x14ac:dyDescent="0.15">
      <c r="A177" s="224" t="s">
        <v>75</v>
      </c>
      <c r="B177" s="8" t="s">
        <v>19</v>
      </c>
      <c r="C177" s="9" t="s">
        <v>106</v>
      </c>
      <c r="D177" s="10" t="s">
        <v>23</v>
      </c>
      <c r="E177" s="11" t="s">
        <v>21</v>
      </c>
      <c r="F177" s="8" t="s">
        <v>3</v>
      </c>
      <c r="G177" s="12" t="s">
        <v>0</v>
      </c>
      <c r="H177" s="12" t="s">
        <v>1</v>
      </c>
      <c r="I177" s="13" t="s">
        <v>33</v>
      </c>
      <c r="J177" s="14" t="s">
        <v>32</v>
      </c>
      <c r="K177" s="14" t="s">
        <v>27</v>
      </c>
      <c r="L177" s="15" t="s">
        <v>11</v>
      </c>
      <c r="M177" s="105"/>
      <c r="O177" s="106"/>
      <c r="P177" s="106" t="s">
        <v>23</v>
      </c>
      <c r="Q177" s="106" t="s">
        <v>101</v>
      </c>
    </row>
    <row r="178" spans="1:17" x14ac:dyDescent="0.15">
      <c r="A178" s="225"/>
      <c r="B178" s="67"/>
      <c r="C178" s="55"/>
      <c r="D178" s="68"/>
      <c r="E178" s="69"/>
      <c r="F178" s="49" t="s">
        <v>4</v>
      </c>
      <c r="G178" s="55"/>
      <c r="H178" s="55"/>
      <c r="I178" s="56"/>
      <c r="J178" s="57"/>
      <c r="K178" s="57"/>
      <c r="L178" s="50" t="str">
        <f>IF(I178="","",ROUNDDOWN((20180401-(YEAR(I178)*10000+MONTH(I178)*100+DAY(I178)))/10000,0))</f>
        <v/>
      </c>
      <c r="M178" s="105"/>
      <c r="O178" s="106"/>
      <c r="P178" s="107">
        <f>IF(D178=$E$398,3,2)</f>
        <v>2</v>
      </c>
    </row>
    <row r="179" spans="1:17" x14ac:dyDescent="0.15">
      <c r="A179" s="225"/>
      <c r="B179" s="23"/>
      <c r="C179" s="24"/>
      <c r="D179" s="24"/>
      <c r="E179" s="25"/>
      <c r="F179" s="51" t="s">
        <v>5</v>
      </c>
      <c r="G179" s="58"/>
      <c r="H179" s="58"/>
      <c r="I179" s="59"/>
      <c r="J179" s="60"/>
      <c r="K179" s="60"/>
      <c r="L179" s="50" t="str">
        <f t="shared" ref="L179" si="37">IF(I179="","",ROUNDDOWN((20180401-(YEAR(I179)*10000+MONTH(I179)*100+DAY(I179)))/10000,0))</f>
        <v/>
      </c>
      <c r="M179" s="105"/>
      <c r="O179" s="106"/>
    </row>
    <row r="180" spans="1:17" ht="12" customHeight="1" thickBot="1" x14ac:dyDescent="0.2">
      <c r="A180" s="225"/>
      <c r="B180" s="31" t="s">
        <v>34</v>
      </c>
      <c r="C180" s="32"/>
      <c r="D180" s="32"/>
      <c r="E180" s="25"/>
      <c r="F180" s="49" t="s">
        <v>6</v>
      </c>
      <c r="G180" s="55"/>
      <c r="H180" s="58"/>
      <c r="I180" s="61"/>
      <c r="J180" s="62"/>
      <c r="K180" s="62"/>
      <c r="L180" s="50" t="str">
        <f>IF(I180="","",ROUNDDOWN((20180401-(YEAR(I180)*10000+MONTH(I180)*100+DAY(I180)))/10000,0))</f>
        <v/>
      </c>
      <c r="M180" s="105"/>
      <c r="O180" s="106"/>
    </row>
    <row r="181" spans="1:17" x14ac:dyDescent="0.15">
      <c r="A181" s="225"/>
      <c r="B181" s="35" t="s">
        <v>22</v>
      </c>
      <c r="C181" s="36" t="s">
        <v>35</v>
      </c>
      <c r="D181" s="37"/>
      <c r="E181" s="25"/>
      <c r="F181" s="49" t="s">
        <v>7</v>
      </c>
      <c r="G181" s="55"/>
      <c r="H181" s="58"/>
      <c r="I181" s="61"/>
      <c r="J181" s="62"/>
      <c r="K181" s="62"/>
      <c r="L181" s="50" t="str">
        <f t="shared" ref="L181:L184" si="38">IF(I181="","",ROUNDDOWN((20180401-(YEAR(I181)*10000+MONTH(I181)*100+DAY(I181)))/10000,0))</f>
        <v/>
      </c>
      <c r="M181" s="105"/>
      <c r="O181" s="106"/>
    </row>
    <row r="182" spans="1:17" ht="12" thickBot="1" x14ac:dyDescent="0.2">
      <c r="A182" s="225"/>
      <c r="B182" s="38">
        <f>IF(B178="",0,VLOOKUP(B178,$B$405:$D$410,P178,FALSE))</f>
        <v>0</v>
      </c>
      <c r="C182" s="39">
        <f>IF(B178="",0,E178*300)</f>
        <v>0</v>
      </c>
      <c r="D182" s="24"/>
      <c r="E182" s="25"/>
      <c r="F182" s="49" t="s">
        <v>8</v>
      </c>
      <c r="G182" s="55"/>
      <c r="H182" s="58"/>
      <c r="I182" s="61"/>
      <c r="J182" s="62"/>
      <c r="K182" s="62"/>
      <c r="L182" s="50" t="str">
        <f t="shared" si="38"/>
        <v/>
      </c>
      <c r="M182" s="105"/>
      <c r="O182" s="106"/>
      <c r="Q182" s="108">
        <f>SUM(B182:C182)</f>
        <v>0</v>
      </c>
    </row>
    <row r="183" spans="1:17" x14ac:dyDescent="0.15">
      <c r="A183" s="225"/>
      <c r="B183" s="23"/>
      <c r="C183" s="24"/>
      <c r="D183" s="24"/>
      <c r="E183" s="25"/>
      <c r="F183" s="49" t="s">
        <v>9</v>
      </c>
      <c r="G183" s="55"/>
      <c r="H183" s="58"/>
      <c r="I183" s="61"/>
      <c r="J183" s="62"/>
      <c r="K183" s="62"/>
      <c r="L183" s="50" t="str">
        <f t="shared" si="38"/>
        <v/>
      </c>
      <c r="M183" s="105"/>
      <c r="O183" s="106"/>
    </row>
    <row r="184" spans="1:17" ht="12" thickBot="1" x14ac:dyDescent="0.2">
      <c r="A184" s="225"/>
      <c r="B184" s="40"/>
      <c r="C184" s="41"/>
      <c r="D184" s="41"/>
      <c r="E184" s="42"/>
      <c r="F184" s="52" t="s">
        <v>10</v>
      </c>
      <c r="G184" s="63"/>
      <c r="H184" s="64"/>
      <c r="I184" s="65"/>
      <c r="J184" s="66"/>
      <c r="K184" s="66"/>
      <c r="L184" s="50" t="str">
        <f t="shared" si="38"/>
        <v/>
      </c>
      <c r="M184" s="105"/>
      <c r="O184" s="106"/>
    </row>
    <row r="185" spans="1:17" ht="22.5" customHeight="1" x14ac:dyDescent="0.15">
      <c r="A185" s="224" t="s">
        <v>76</v>
      </c>
      <c r="B185" s="8" t="s">
        <v>19</v>
      </c>
      <c r="C185" s="9" t="s">
        <v>106</v>
      </c>
      <c r="D185" s="10" t="s">
        <v>23</v>
      </c>
      <c r="E185" s="11" t="s">
        <v>21</v>
      </c>
      <c r="F185" s="8" t="s">
        <v>3</v>
      </c>
      <c r="G185" s="12" t="s">
        <v>0</v>
      </c>
      <c r="H185" s="12" t="s">
        <v>1</v>
      </c>
      <c r="I185" s="13" t="s">
        <v>33</v>
      </c>
      <c r="J185" s="14" t="s">
        <v>32</v>
      </c>
      <c r="K185" s="14" t="s">
        <v>27</v>
      </c>
      <c r="L185" s="15" t="s">
        <v>11</v>
      </c>
      <c r="M185" s="105"/>
      <c r="O185" s="106"/>
      <c r="P185" s="106" t="s">
        <v>23</v>
      </c>
      <c r="Q185" s="106" t="s">
        <v>101</v>
      </c>
    </row>
    <row r="186" spans="1:17" x14ac:dyDescent="0.15">
      <c r="A186" s="225"/>
      <c r="B186" s="67"/>
      <c r="C186" s="55"/>
      <c r="D186" s="68"/>
      <c r="E186" s="69"/>
      <c r="F186" s="49" t="s">
        <v>4</v>
      </c>
      <c r="G186" s="55"/>
      <c r="H186" s="55"/>
      <c r="I186" s="56"/>
      <c r="J186" s="57"/>
      <c r="K186" s="57"/>
      <c r="L186" s="50" t="str">
        <f>IF(I186="","",ROUNDDOWN((20180401-(YEAR(I186)*10000+MONTH(I186)*100+DAY(I186)))/10000,0))</f>
        <v/>
      </c>
      <c r="M186" s="105"/>
      <c r="O186" s="106"/>
      <c r="P186" s="107">
        <f>IF(D186=$E$398,3,2)</f>
        <v>2</v>
      </c>
    </row>
    <row r="187" spans="1:17" x14ac:dyDescent="0.15">
      <c r="A187" s="225"/>
      <c r="B187" s="23"/>
      <c r="C187" s="24"/>
      <c r="D187" s="24"/>
      <c r="E187" s="25"/>
      <c r="F187" s="51" t="s">
        <v>5</v>
      </c>
      <c r="G187" s="58"/>
      <c r="H187" s="58"/>
      <c r="I187" s="59"/>
      <c r="J187" s="60"/>
      <c r="K187" s="60"/>
      <c r="L187" s="50" t="str">
        <f t="shared" ref="L187" si="39">IF(I187="","",ROUNDDOWN((20180401-(YEAR(I187)*10000+MONTH(I187)*100+DAY(I187)))/10000,0))</f>
        <v/>
      </c>
      <c r="M187" s="105"/>
      <c r="O187" s="106"/>
    </row>
    <row r="188" spans="1:17" ht="12" customHeight="1" thickBot="1" x14ac:dyDescent="0.2">
      <c r="A188" s="225"/>
      <c r="B188" s="31" t="s">
        <v>34</v>
      </c>
      <c r="C188" s="32"/>
      <c r="D188" s="32"/>
      <c r="E188" s="25"/>
      <c r="F188" s="49" t="s">
        <v>6</v>
      </c>
      <c r="G188" s="55"/>
      <c r="H188" s="58"/>
      <c r="I188" s="61"/>
      <c r="J188" s="62"/>
      <c r="K188" s="62"/>
      <c r="L188" s="50" t="str">
        <f>IF(I188="","",ROUNDDOWN((20180401-(YEAR(I188)*10000+MONTH(I188)*100+DAY(I188)))/10000,0))</f>
        <v/>
      </c>
      <c r="M188" s="105"/>
      <c r="O188" s="106"/>
    </row>
    <row r="189" spans="1:17" x14ac:dyDescent="0.15">
      <c r="A189" s="225"/>
      <c r="B189" s="35" t="s">
        <v>22</v>
      </c>
      <c r="C189" s="36" t="s">
        <v>35</v>
      </c>
      <c r="D189" s="37"/>
      <c r="E189" s="25"/>
      <c r="F189" s="49" t="s">
        <v>7</v>
      </c>
      <c r="G189" s="55"/>
      <c r="H189" s="58"/>
      <c r="I189" s="61"/>
      <c r="J189" s="62"/>
      <c r="K189" s="62"/>
      <c r="L189" s="50" t="str">
        <f t="shared" ref="L189:L192" si="40">IF(I189="","",ROUNDDOWN((20180401-(YEAR(I189)*10000+MONTH(I189)*100+DAY(I189)))/10000,0))</f>
        <v/>
      </c>
      <c r="M189" s="105"/>
      <c r="O189" s="106"/>
    </row>
    <row r="190" spans="1:17" ht="12" thickBot="1" x14ac:dyDescent="0.2">
      <c r="A190" s="225"/>
      <c r="B190" s="38">
        <f>IF(B186="",0,VLOOKUP(B186,$B$405:$D$410,P186,FALSE))</f>
        <v>0</v>
      </c>
      <c r="C190" s="39">
        <f>IF(B186="",0,E186*300)</f>
        <v>0</v>
      </c>
      <c r="D190" s="24"/>
      <c r="E190" s="25"/>
      <c r="F190" s="49" t="s">
        <v>8</v>
      </c>
      <c r="G190" s="55"/>
      <c r="H190" s="58"/>
      <c r="I190" s="61"/>
      <c r="J190" s="62"/>
      <c r="K190" s="62"/>
      <c r="L190" s="50" t="str">
        <f t="shared" si="40"/>
        <v/>
      </c>
      <c r="M190" s="105"/>
      <c r="O190" s="106"/>
      <c r="Q190" s="108">
        <f>SUM(B190:C190)</f>
        <v>0</v>
      </c>
    </row>
    <row r="191" spans="1:17" x14ac:dyDescent="0.15">
      <c r="A191" s="225"/>
      <c r="B191" s="23"/>
      <c r="C191" s="24"/>
      <c r="D191" s="24"/>
      <c r="E191" s="25"/>
      <c r="F191" s="49" t="s">
        <v>9</v>
      </c>
      <c r="G191" s="55"/>
      <c r="H191" s="58"/>
      <c r="I191" s="61"/>
      <c r="J191" s="62"/>
      <c r="K191" s="62"/>
      <c r="L191" s="50" t="str">
        <f t="shared" si="40"/>
        <v/>
      </c>
      <c r="M191" s="105"/>
      <c r="O191" s="106"/>
    </row>
    <row r="192" spans="1:17" ht="12" thickBot="1" x14ac:dyDescent="0.2">
      <c r="A192" s="225"/>
      <c r="B192" s="40"/>
      <c r="C192" s="41"/>
      <c r="D192" s="41"/>
      <c r="E192" s="42"/>
      <c r="F192" s="52" t="s">
        <v>10</v>
      </c>
      <c r="G192" s="63"/>
      <c r="H192" s="64"/>
      <c r="I192" s="65"/>
      <c r="J192" s="66"/>
      <c r="K192" s="66"/>
      <c r="L192" s="50" t="str">
        <f t="shared" si="40"/>
        <v/>
      </c>
      <c r="M192" s="105"/>
      <c r="O192" s="106"/>
    </row>
    <row r="193" spans="1:17" ht="22.5" customHeight="1" x14ac:dyDescent="0.15">
      <c r="A193" s="224" t="s">
        <v>77</v>
      </c>
      <c r="B193" s="8" t="s">
        <v>19</v>
      </c>
      <c r="C193" s="9" t="s">
        <v>106</v>
      </c>
      <c r="D193" s="10" t="s">
        <v>23</v>
      </c>
      <c r="E193" s="11" t="s">
        <v>21</v>
      </c>
      <c r="F193" s="8" t="s">
        <v>3</v>
      </c>
      <c r="G193" s="12" t="s">
        <v>0</v>
      </c>
      <c r="H193" s="12" t="s">
        <v>1</v>
      </c>
      <c r="I193" s="13" t="s">
        <v>33</v>
      </c>
      <c r="J193" s="14" t="s">
        <v>32</v>
      </c>
      <c r="K193" s="14" t="s">
        <v>27</v>
      </c>
      <c r="L193" s="15" t="s">
        <v>11</v>
      </c>
      <c r="M193" s="105"/>
      <c r="O193" s="106"/>
      <c r="P193" s="106" t="s">
        <v>23</v>
      </c>
      <c r="Q193" s="106" t="s">
        <v>101</v>
      </c>
    </row>
    <row r="194" spans="1:17" x14ac:dyDescent="0.15">
      <c r="A194" s="225"/>
      <c r="B194" s="67"/>
      <c r="C194" s="55"/>
      <c r="D194" s="68"/>
      <c r="E194" s="69"/>
      <c r="F194" s="49" t="s">
        <v>4</v>
      </c>
      <c r="G194" s="55"/>
      <c r="H194" s="55"/>
      <c r="I194" s="56"/>
      <c r="J194" s="57"/>
      <c r="K194" s="57"/>
      <c r="L194" s="50" t="str">
        <f>IF(I194="","",ROUNDDOWN((20180401-(YEAR(I194)*10000+MONTH(I194)*100+DAY(I194)))/10000,0))</f>
        <v/>
      </c>
      <c r="M194" s="105"/>
      <c r="O194" s="106"/>
      <c r="P194" s="107">
        <f>IF(D194=$E$398,3,2)</f>
        <v>2</v>
      </c>
    </row>
    <row r="195" spans="1:17" x14ac:dyDescent="0.15">
      <c r="A195" s="225"/>
      <c r="B195" s="23"/>
      <c r="C195" s="24"/>
      <c r="D195" s="24"/>
      <c r="E195" s="25"/>
      <c r="F195" s="51" t="s">
        <v>5</v>
      </c>
      <c r="G195" s="58"/>
      <c r="H195" s="58"/>
      <c r="I195" s="59"/>
      <c r="J195" s="60"/>
      <c r="K195" s="60"/>
      <c r="L195" s="50" t="str">
        <f t="shared" ref="L195" si="41">IF(I195="","",ROUNDDOWN((20180401-(YEAR(I195)*10000+MONTH(I195)*100+DAY(I195)))/10000,0))</f>
        <v/>
      </c>
      <c r="M195" s="105"/>
      <c r="O195" s="106"/>
    </row>
    <row r="196" spans="1:17" ht="12" customHeight="1" thickBot="1" x14ac:dyDescent="0.2">
      <c r="A196" s="225"/>
      <c r="B196" s="31" t="s">
        <v>34</v>
      </c>
      <c r="C196" s="32"/>
      <c r="D196" s="32"/>
      <c r="E196" s="25"/>
      <c r="F196" s="49" t="s">
        <v>6</v>
      </c>
      <c r="G196" s="55"/>
      <c r="H196" s="58"/>
      <c r="I196" s="61"/>
      <c r="J196" s="62"/>
      <c r="K196" s="62"/>
      <c r="L196" s="50" t="str">
        <f>IF(I196="","",ROUNDDOWN((20180401-(YEAR(I196)*10000+MONTH(I196)*100+DAY(I196)))/10000,0))</f>
        <v/>
      </c>
      <c r="M196" s="105"/>
      <c r="O196" s="106"/>
    </row>
    <row r="197" spans="1:17" x14ac:dyDescent="0.15">
      <c r="A197" s="225"/>
      <c r="B197" s="35" t="s">
        <v>22</v>
      </c>
      <c r="C197" s="36" t="s">
        <v>35</v>
      </c>
      <c r="D197" s="37"/>
      <c r="E197" s="25"/>
      <c r="F197" s="49" t="s">
        <v>7</v>
      </c>
      <c r="G197" s="55"/>
      <c r="H197" s="58"/>
      <c r="I197" s="61"/>
      <c r="J197" s="62"/>
      <c r="K197" s="62"/>
      <c r="L197" s="50" t="str">
        <f t="shared" ref="L197:L200" si="42">IF(I197="","",ROUNDDOWN((20180401-(YEAR(I197)*10000+MONTH(I197)*100+DAY(I197)))/10000,0))</f>
        <v/>
      </c>
      <c r="M197" s="105"/>
      <c r="O197" s="106"/>
    </row>
    <row r="198" spans="1:17" ht="12" thickBot="1" x14ac:dyDescent="0.2">
      <c r="A198" s="225"/>
      <c r="B198" s="38">
        <f>IF(B194="",0,VLOOKUP(B194,$B$405:$D$410,P194,FALSE))</f>
        <v>0</v>
      </c>
      <c r="C198" s="39">
        <f>IF(B194="",0,E194*300)</f>
        <v>0</v>
      </c>
      <c r="D198" s="24"/>
      <c r="E198" s="25"/>
      <c r="F198" s="49" t="s">
        <v>8</v>
      </c>
      <c r="G198" s="55"/>
      <c r="H198" s="58"/>
      <c r="I198" s="61"/>
      <c r="J198" s="62"/>
      <c r="K198" s="62"/>
      <c r="L198" s="50" t="str">
        <f t="shared" si="42"/>
        <v/>
      </c>
      <c r="M198" s="105"/>
      <c r="O198" s="106"/>
      <c r="Q198" s="108">
        <f>SUM(B198:C198)</f>
        <v>0</v>
      </c>
    </row>
    <row r="199" spans="1:17" x14ac:dyDescent="0.15">
      <c r="A199" s="225"/>
      <c r="B199" s="23"/>
      <c r="C199" s="24"/>
      <c r="D199" s="24"/>
      <c r="E199" s="25"/>
      <c r="F199" s="49" t="s">
        <v>9</v>
      </c>
      <c r="G199" s="55"/>
      <c r="H199" s="58"/>
      <c r="I199" s="61"/>
      <c r="J199" s="62"/>
      <c r="K199" s="62"/>
      <c r="L199" s="50" t="str">
        <f t="shared" si="42"/>
        <v/>
      </c>
      <c r="M199" s="105"/>
      <c r="O199" s="106"/>
    </row>
    <row r="200" spans="1:17" ht="12" thickBot="1" x14ac:dyDescent="0.2">
      <c r="A200" s="225"/>
      <c r="B200" s="40"/>
      <c r="C200" s="41"/>
      <c r="D200" s="41"/>
      <c r="E200" s="42"/>
      <c r="F200" s="52" t="s">
        <v>10</v>
      </c>
      <c r="G200" s="63"/>
      <c r="H200" s="64"/>
      <c r="I200" s="65"/>
      <c r="J200" s="66"/>
      <c r="K200" s="66"/>
      <c r="L200" s="50" t="str">
        <f t="shared" si="42"/>
        <v/>
      </c>
      <c r="M200" s="105"/>
      <c r="O200" s="106"/>
    </row>
    <row r="201" spans="1:17" ht="22.5" customHeight="1" x14ac:dyDescent="0.15">
      <c r="A201" s="224" t="s">
        <v>78</v>
      </c>
      <c r="B201" s="8" t="s">
        <v>19</v>
      </c>
      <c r="C201" s="9" t="s">
        <v>106</v>
      </c>
      <c r="D201" s="10" t="s">
        <v>23</v>
      </c>
      <c r="E201" s="11" t="s">
        <v>21</v>
      </c>
      <c r="F201" s="8" t="s">
        <v>3</v>
      </c>
      <c r="G201" s="12" t="s">
        <v>0</v>
      </c>
      <c r="H201" s="12" t="s">
        <v>1</v>
      </c>
      <c r="I201" s="13" t="s">
        <v>33</v>
      </c>
      <c r="J201" s="14" t="s">
        <v>32</v>
      </c>
      <c r="K201" s="14" t="s">
        <v>27</v>
      </c>
      <c r="L201" s="15" t="s">
        <v>11</v>
      </c>
      <c r="M201" s="105"/>
      <c r="O201" s="106"/>
      <c r="P201" s="106" t="s">
        <v>23</v>
      </c>
      <c r="Q201" s="106" t="s">
        <v>101</v>
      </c>
    </row>
    <row r="202" spans="1:17" x14ac:dyDescent="0.15">
      <c r="A202" s="225"/>
      <c r="B202" s="67"/>
      <c r="C202" s="55"/>
      <c r="D202" s="68"/>
      <c r="E202" s="69"/>
      <c r="F202" s="49" t="s">
        <v>4</v>
      </c>
      <c r="G202" s="55"/>
      <c r="H202" s="55"/>
      <c r="I202" s="56"/>
      <c r="J202" s="57"/>
      <c r="K202" s="57"/>
      <c r="L202" s="50" t="str">
        <f>IF(I202="","",ROUNDDOWN((20180401-(YEAR(I202)*10000+MONTH(I202)*100+DAY(I202)))/10000,0))</f>
        <v/>
      </c>
      <c r="M202" s="105"/>
      <c r="O202" s="106"/>
      <c r="P202" s="107">
        <f>IF(D202=$E$398,3,2)</f>
        <v>2</v>
      </c>
    </row>
    <row r="203" spans="1:17" x14ac:dyDescent="0.15">
      <c r="A203" s="225"/>
      <c r="B203" s="23"/>
      <c r="C203" s="24"/>
      <c r="D203" s="24"/>
      <c r="E203" s="25"/>
      <c r="F203" s="51" t="s">
        <v>5</v>
      </c>
      <c r="G203" s="58"/>
      <c r="H203" s="58"/>
      <c r="I203" s="59"/>
      <c r="J203" s="60"/>
      <c r="K203" s="60"/>
      <c r="L203" s="50" t="str">
        <f t="shared" ref="L203" si="43">IF(I203="","",ROUNDDOWN((20180401-(YEAR(I203)*10000+MONTH(I203)*100+DAY(I203)))/10000,0))</f>
        <v/>
      </c>
      <c r="M203" s="105"/>
      <c r="O203" s="106"/>
    </row>
    <row r="204" spans="1:17" ht="12" customHeight="1" thickBot="1" x14ac:dyDescent="0.2">
      <c r="A204" s="225"/>
      <c r="B204" s="31" t="s">
        <v>34</v>
      </c>
      <c r="C204" s="32"/>
      <c r="D204" s="32"/>
      <c r="E204" s="25"/>
      <c r="F204" s="49" t="s">
        <v>6</v>
      </c>
      <c r="G204" s="55"/>
      <c r="H204" s="58"/>
      <c r="I204" s="61"/>
      <c r="J204" s="62"/>
      <c r="K204" s="62"/>
      <c r="L204" s="50" t="str">
        <f>IF(I204="","",ROUNDDOWN((20180401-(YEAR(I204)*10000+MONTH(I204)*100+DAY(I204)))/10000,0))</f>
        <v/>
      </c>
      <c r="M204" s="105"/>
      <c r="O204" s="106"/>
    </row>
    <row r="205" spans="1:17" x14ac:dyDescent="0.15">
      <c r="A205" s="225"/>
      <c r="B205" s="35" t="s">
        <v>22</v>
      </c>
      <c r="C205" s="36" t="s">
        <v>35</v>
      </c>
      <c r="D205" s="37"/>
      <c r="E205" s="25"/>
      <c r="F205" s="49" t="s">
        <v>7</v>
      </c>
      <c r="G205" s="55"/>
      <c r="H205" s="58"/>
      <c r="I205" s="61"/>
      <c r="J205" s="62"/>
      <c r="K205" s="62"/>
      <c r="L205" s="50" t="str">
        <f t="shared" ref="L205:L208" si="44">IF(I205="","",ROUNDDOWN((20180401-(YEAR(I205)*10000+MONTH(I205)*100+DAY(I205)))/10000,0))</f>
        <v/>
      </c>
      <c r="M205" s="105"/>
      <c r="O205" s="106"/>
    </row>
    <row r="206" spans="1:17" ht="12" thickBot="1" x14ac:dyDescent="0.2">
      <c r="A206" s="225"/>
      <c r="B206" s="38">
        <f>IF(B202="",0,VLOOKUP(B202,$B$405:$D$410,P202,FALSE))</f>
        <v>0</v>
      </c>
      <c r="C206" s="39">
        <f>IF(B202="",0,E202*300)</f>
        <v>0</v>
      </c>
      <c r="D206" s="24"/>
      <c r="E206" s="25"/>
      <c r="F206" s="49" t="s">
        <v>8</v>
      </c>
      <c r="G206" s="55"/>
      <c r="H206" s="58"/>
      <c r="I206" s="61"/>
      <c r="J206" s="62"/>
      <c r="K206" s="62"/>
      <c r="L206" s="50" t="str">
        <f t="shared" si="44"/>
        <v/>
      </c>
      <c r="M206" s="105"/>
      <c r="O206" s="106"/>
      <c r="Q206" s="108">
        <f>SUM(B206:C206)</f>
        <v>0</v>
      </c>
    </row>
    <row r="207" spans="1:17" x14ac:dyDescent="0.15">
      <c r="A207" s="225"/>
      <c r="B207" s="23"/>
      <c r="C207" s="24"/>
      <c r="D207" s="24"/>
      <c r="E207" s="25"/>
      <c r="F207" s="49" t="s">
        <v>9</v>
      </c>
      <c r="G207" s="55"/>
      <c r="H207" s="58"/>
      <c r="I207" s="61"/>
      <c r="J207" s="62"/>
      <c r="K207" s="62"/>
      <c r="L207" s="50" t="str">
        <f t="shared" si="44"/>
        <v/>
      </c>
      <c r="M207" s="105"/>
      <c r="O207" s="106"/>
    </row>
    <row r="208" spans="1:17" ht="12" thickBot="1" x14ac:dyDescent="0.2">
      <c r="A208" s="225"/>
      <c r="B208" s="40"/>
      <c r="C208" s="41"/>
      <c r="D208" s="41"/>
      <c r="E208" s="42"/>
      <c r="F208" s="52" t="s">
        <v>10</v>
      </c>
      <c r="G208" s="63"/>
      <c r="H208" s="64"/>
      <c r="I208" s="65"/>
      <c r="J208" s="66"/>
      <c r="K208" s="66"/>
      <c r="L208" s="50" t="str">
        <f t="shared" si="44"/>
        <v/>
      </c>
      <c r="M208" s="105"/>
      <c r="O208" s="106"/>
    </row>
    <row r="209" spans="1:17" ht="22.5" customHeight="1" x14ac:dyDescent="0.15">
      <c r="A209" s="224" t="s">
        <v>79</v>
      </c>
      <c r="B209" s="8" t="s">
        <v>19</v>
      </c>
      <c r="C209" s="9" t="s">
        <v>106</v>
      </c>
      <c r="D209" s="10" t="s">
        <v>23</v>
      </c>
      <c r="E209" s="11" t="s">
        <v>21</v>
      </c>
      <c r="F209" s="8" t="s">
        <v>3</v>
      </c>
      <c r="G209" s="12" t="s">
        <v>0</v>
      </c>
      <c r="H209" s="12" t="s">
        <v>1</v>
      </c>
      <c r="I209" s="13" t="s">
        <v>33</v>
      </c>
      <c r="J209" s="14" t="s">
        <v>32</v>
      </c>
      <c r="K209" s="14" t="s">
        <v>27</v>
      </c>
      <c r="L209" s="15" t="s">
        <v>11</v>
      </c>
      <c r="M209" s="105"/>
      <c r="O209" s="106"/>
      <c r="P209" s="106" t="s">
        <v>23</v>
      </c>
      <c r="Q209" s="106" t="s">
        <v>101</v>
      </c>
    </row>
    <row r="210" spans="1:17" x14ac:dyDescent="0.15">
      <c r="A210" s="225"/>
      <c r="B210" s="67"/>
      <c r="C210" s="55"/>
      <c r="D210" s="68"/>
      <c r="E210" s="69"/>
      <c r="F210" s="49" t="s">
        <v>4</v>
      </c>
      <c r="G210" s="55"/>
      <c r="H210" s="55"/>
      <c r="I210" s="56"/>
      <c r="J210" s="57"/>
      <c r="K210" s="57"/>
      <c r="L210" s="50" t="str">
        <f>IF(I210="","",ROUNDDOWN((20180401-(YEAR(I210)*10000+MONTH(I210)*100+DAY(I210)))/10000,0))</f>
        <v/>
      </c>
      <c r="M210" s="105"/>
      <c r="O210" s="106"/>
      <c r="P210" s="107">
        <f>IF(D210=$E$398,3,2)</f>
        <v>2</v>
      </c>
    </row>
    <row r="211" spans="1:17" x14ac:dyDescent="0.15">
      <c r="A211" s="225"/>
      <c r="B211" s="23"/>
      <c r="C211" s="24"/>
      <c r="D211" s="24"/>
      <c r="E211" s="25"/>
      <c r="F211" s="51" t="s">
        <v>5</v>
      </c>
      <c r="G211" s="58"/>
      <c r="H211" s="58"/>
      <c r="I211" s="59"/>
      <c r="J211" s="60"/>
      <c r="K211" s="60"/>
      <c r="L211" s="50" t="str">
        <f t="shared" ref="L211" si="45">IF(I211="","",ROUNDDOWN((20180401-(YEAR(I211)*10000+MONTH(I211)*100+DAY(I211)))/10000,0))</f>
        <v/>
      </c>
      <c r="M211" s="105"/>
      <c r="O211" s="106"/>
    </row>
    <row r="212" spans="1:17" ht="12" customHeight="1" thickBot="1" x14ac:dyDescent="0.2">
      <c r="A212" s="225"/>
      <c r="B212" s="31" t="s">
        <v>34</v>
      </c>
      <c r="C212" s="32"/>
      <c r="D212" s="32"/>
      <c r="E212" s="25"/>
      <c r="F212" s="49" t="s">
        <v>6</v>
      </c>
      <c r="G212" s="55"/>
      <c r="H212" s="58"/>
      <c r="I212" s="61"/>
      <c r="J212" s="62"/>
      <c r="K212" s="62"/>
      <c r="L212" s="50" t="str">
        <f>IF(I212="","",ROUNDDOWN((20180401-(YEAR(I212)*10000+MONTH(I212)*100+DAY(I212)))/10000,0))</f>
        <v/>
      </c>
      <c r="M212" s="105"/>
      <c r="O212" s="106"/>
    </row>
    <row r="213" spans="1:17" x14ac:dyDescent="0.15">
      <c r="A213" s="225"/>
      <c r="B213" s="35" t="s">
        <v>22</v>
      </c>
      <c r="C213" s="36" t="s">
        <v>35</v>
      </c>
      <c r="D213" s="37"/>
      <c r="E213" s="25"/>
      <c r="F213" s="49" t="s">
        <v>7</v>
      </c>
      <c r="G213" s="55"/>
      <c r="H213" s="58"/>
      <c r="I213" s="61"/>
      <c r="J213" s="62"/>
      <c r="K213" s="62"/>
      <c r="L213" s="50" t="str">
        <f t="shared" ref="L213:L216" si="46">IF(I213="","",ROUNDDOWN((20180401-(YEAR(I213)*10000+MONTH(I213)*100+DAY(I213)))/10000,0))</f>
        <v/>
      </c>
      <c r="M213" s="105"/>
      <c r="O213" s="106"/>
    </row>
    <row r="214" spans="1:17" ht="12" thickBot="1" x14ac:dyDescent="0.2">
      <c r="A214" s="225"/>
      <c r="B214" s="38">
        <f>IF(B210="",0,VLOOKUP(B210,$B$405:$D$410,P210,FALSE))</f>
        <v>0</v>
      </c>
      <c r="C214" s="39">
        <f>IF(B210="",0,E210*300)</f>
        <v>0</v>
      </c>
      <c r="D214" s="24"/>
      <c r="E214" s="25"/>
      <c r="F214" s="49" t="s">
        <v>8</v>
      </c>
      <c r="G214" s="55"/>
      <c r="H214" s="58"/>
      <c r="I214" s="61"/>
      <c r="J214" s="62"/>
      <c r="K214" s="62"/>
      <c r="L214" s="50" t="str">
        <f t="shared" si="46"/>
        <v/>
      </c>
      <c r="M214" s="105"/>
      <c r="O214" s="106"/>
      <c r="Q214" s="108">
        <f>SUM(B214:C214)</f>
        <v>0</v>
      </c>
    </row>
    <row r="215" spans="1:17" x14ac:dyDescent="0.15">
      <c r="A215" s="225"/>
      <c r="B215" s="23"/>
      <c r="C215" s="24"/>
      <c r="D215" s="24"/>
      <c r="E215" s="25"/>
      <c r="F215" s="49" t="s">
        <v>9</v>
      </c>
      <c r="G215" s="55"/>
      <c r="H215" s="58"/>
      <c r="I215" s="61"/>
      <c r="J215" s="62"/>
      <c r="K215" s="62"/>
      <c r="L215" s="50" t="str">
        <f t="shared" si="46"/>
        <v/>
      </c>
      <c r="M215" s="105"/>
      <c r="O215" s="106"/>
    </row>
    <row r="216" spans="1:17" ht="12" thickBot="1" x14ac:dyDescent="0.2">
      <c r="A216" s="225"/>
      <c r="B216" s="40"/>
      <c r="C216" s="41"/>
      <c r="D216" s="41"/>
      <c r="E216" s="42"/>
      <c r="F216" s="52" t="s">
        <v>10</v>
      </c>
      <c r="G216" s="63"/>
      <c r="H216" s="64"/>
      <c r="I216" s="65"/>
      <c r="J216" s="66"/>
      <c r="K216" s="66"/>
      <c r="L216" s="50" t="str">
        <f t="shared" si="46"/>
        <v/>
      </c>
      <c r="M216" s="105"/>
      <c r="O216" s="106"/>
    </row>
    <row r="217" spans="1:17" ht="22.5" customHeight="1" x14ac:dyDescent="0.15">
      <c r="A217" s="224" t="s">
        <v>80</v>
      </c>
      <c r="B217" s="8" t="s">
        <v>19</v>
      </c>
      <c r="C217" s="9" t="s">
        <v>106</v>
      </c>
      <c r="D217" s="10" t="s">
        <v>23</v>
      </c>
      <c r="E217" s="11" t="s">
        <v>21</v>
      </c>
      <c r="F217" s="8" t="s">
        <v>3</v>
      </c>
      <c r="G217" s="12" t="s">
        <v>0</v>
      </c>
      <c r="H217" s="12" t="s">
        <v>1</v>
      </c>
      <c r="I217" s="13" t="s">
        <v>33</v>
      </c>
      <c r="J217" s="14" t="s">
        <v>32</v>
      </c>
      <c r="K217" s="14" t="s">
        <v>27</v>
      </c>
      <c r="L217" s="15" t="s">
        <v>11</v>
      </c>
      <c r="M217" s="105"/>
      <c r="O217" s="106"/>
      <c r="P217" s="106" t="s">
        <v>23</v>
      </c>
      <c r="Q217" s="106" t="s">
        <v>101</v>
      </c>
    </row>
    <row r="218" spans="1:17" x14ac:dyDescent="0.15">
      <c r="A218" s="225"/>
      <c r="B218" s="67"/>
      <c r="C218" s="55"/>
      <c r="D218" s="68"/>
      <c r="E218" s="69"/>
      <c r="F218" s="49" t="s">
        <v>4</v>
      </c>
      <c r="G218" s="55"/>
      <c r="H218" s="55"/>
      <c r="I218" s="56"/>
      <c r="J218" s="57"/>
      <c r="K218" s="57"/>
      <c r="L218" s="50" t="str">
        <f>IF(I218="","",ROUNDDOWN((20180401-(YEAR(I218)*10000+MONTH(I218)*100+DAY(I218)))/10000,0))</f>
        <v/>
      </c>
      <c r="M218" s="105"/>
      <c r="O218" s="106"/>
      <c r="P218" s="107">
        <f>IF(D218=$E$398,3,2)</f>
        <v>2</v>
      </c>
    </row>
    <row r="219" spans="1:17" x14ac:dyDescent="0.15">
      <c r="A219" s="225"/>
      <c r="B219" s="23"/>
      <c r="C219" s="24"/>
      <c r="D219" s="24"/>
      <c r="E219" s="25"/>
      <c r="F219" s="51" t="s">
        <v>5</v>
      </c>
      <c r="G219" s="58"/>
      <c r="H219" s="58"/>
      <c r="I219" s="59"/>
      <c r="J219" s="60"/>
      <c r="K219" s="60"/>
      <c r="L219" s="50" t="str">
        <f t="shared" ref="L219" si="47">IF(I219="","",ROUNDDOWN((20180401-(YEAR(I219)*10000+MONTH(I219)*100+DAY(I219)))/10000,0))</f>
        <v/>
      </c>
      <c r="M219" s="105"/>
      <c r="O219" s="106"/>
    </row>
    <row r="220" spans="1:17" ht="12" customHeight="1" thickBot="1" x14ac:dyDescent="0.2">
      <c r="A220" s="225"/>
      <c r="B220" s="31" t="s">
        <v>34</v>
      </c>
      <c r="C220" s="32"/>
      <c r="D220" s="32"/>
      <c r="E220" s="25"/>
      <c r="F220" s="49" t="s">
        <v>6</v>
      </c>
      <c r="G220" s="55"/>
      <c r="H220" s="58"/>
      <c r="I220" s="61"/>
      <c r="J220" s="62"/>
      <c r="K220" s="62"/>
      <c r="L220" s="50" t="str">
        <f>IF(I220="","",ROUNDDOWN((20180401-(YEAR(I220)*10000+MONTH(I220)*100+DAY(I220)))/10000,0))</f>
        <v/>
      </c>
      <c r="M220" s="105"/>
      <c r="O220" s="106"/>
    </row>
    <row r="221" spans="1:17" x14ac:dyDescent="0.15">
      <c r="A221" s="225"/>
      <c r="B221" s="35" t="s">
        <v>22</v>
      </c>
      <c r="C221" s="36" t="s">
        <v>35</v>
      </c>
      <c r="D221" s="37"/>
      <c r="E221" s="25"/>
      <c r="F221" s="49" t="s">
        <v>7</v>
      </c>
      <c r="G221" s="55"/>
      <c r="H221" s="58"/>
      <c r="I221" s="61"/>
      <c r="J221" s="62"/>
      <c r="K221" s="62"/>
      <c r="L221" s="50" t="str">
        <f t="shared" ref="L221:L224" si="48">IF(I221="","",ROUNDDOWN((20180401-(YEAR(I221)*10000+MONTH(I221)*100+DAY(I221)))/10000,0))</f>
        <v/>
      </c>
      <c r="M221" s="105"/>
      <c r="O221" s="106"/>
    </row>
    <row r="222" spans="1:17" ht="12" thickBot="1" x14ac:dyDescent="0.2">
      <c r="A222" s="225"/>
      <c r="B222" s="38">
        <f>IF(B218="",0,VLOOKUP(B218,$B$405:$D$410,P218,FALSE))</f>
        <v>0</v>
      </c>
      <c r="C222" s="39">
        <f>IF(B218="",0,E218*300)</f>
        <v>0</v>
      </c>
      <c r="D222" s="24"/>
      <c r="E222" s="25"/>
      <c r="F222" s="49" t="s">
        <v>8</v>
      </c>
      <c r="G222" s="55"/>
      <c r="H222" s="58"/>
      <c r="I222" s="61"/>
      <c r="J222" s="62"/>
      <c r="K222" s="62"/>
      <c r="L222" s="50" t="str">
        <f t="shared" si="48"/>
        <v/>
      </c>
      <c r="M222" s="105"/>
      <c r="O222" s="106"/>
      <c r="Q222" s="108">
        <f>SUM(B222:C222)</f>
        <v>0</v>
      </c>
    </row>
    <row r="223" spans="1:17" x14ac:dyDescent="0.15">
      <c r="A223" s="225"/>
      <c r="B223" s="23"/>
      <c r="C223" s="24"/>
      <c r="D223" s="24"/>
      <c r="E223" s="25"/>
      <c r="F223" s="49" t="s">
        <v>9</v>
      </c>
      <c r="G223" s="55"/>
      <c r="H223" s="58"/>
      <c r="I223" s="61"/>
      <c r="J223" s="62"/>
      <c r="K223" s="62"/>
      <c r="L223" s="50" t="str">
        <f t="shared" si="48"/>
        <v/>
      </c>
      <c r="M223" s="105"/>
      <c r="O223" s="106"/>
    </row>
    <row r="224" spans="1:17" ht="12" thickBot="1" x14ac:dyDescent="0.2">
      <c r="A224" s="225"/>
      <c r="B224" s="40"/>
      <c r="C224" s="41"/>
      <c r="D224" s="41"/>
      <c r="E224" s="42"/>
      <c r="F224" s="52" t="s">
        <v>10</v>
      </c>
      <c r="G224" s="63"/>
      <c r="H224" s="64"/>
      <c r="I224" s="65"/>
      <c r="J224" s="66"/>
      <c r="K224" s="66"/>
      <c r="L224" s="50" t="str">
        <f t="shared" si="48"/>
        <v/>
      </c>
      <c r="M224" s="105"/>
      <c r="O224" s="106"/>
    </row>
    <row r="225" spans="1:17" ht="22.5" customHeight="1" x14ac:dyDescent="0.15">
      <c r="A225" s="224" t="s">
        <v>81</v>
      </c>
      <c r="B225" s="8" t="s">
        <v>19</v>
      </c>
      <c r="C225" s="9" t="s">
        <v>106</v>
      </c>
      <c r="D225" s="10" t="s">
        <v>23</v>
      </c>
      <c r="E225" s="11" t="s">
        <v>21</v>
      </c>
      <c r="F225" s="8" t="s">
        <v>3</v>
      </c>
      <c r="G225" s="12" t="s">
        <v>0</v>
      </c>
      <c r="H225" s="12" t="s">
        <v>1</v>
      </c>
      <c r="I225" s="13" t="s">
        <v>33</v>
      </c>
      <c r="J225" s="14" t="s">
        <v>32</v>
      </c>
      <c r="K225" s="14" t="s">
        <v>27</v>
      </c>
      <c r="L225" s="15" t="s">
        <v>11</v>
      </c>
      <c r="M225" s="105"/>
      <c r="O225" s="106"/>
      <c r="P225" s="106" t="s">
        <v>23</v>
      </c>
      <c r="Q225" s="106" t="s">
        <v>101</v>
      </c>
    </row>
    <row r="226" spans="1:17" x14ac:dyDescent="0.15">
      <c r="A226" s="225"/>
      <c r="B226" s="67"/>
      <c r="C226" s="55"/>
      <c r="D226" s="68"/>
      <c r="E226" s="69"/>
      <c r="F226" s="49" t="s">
        <v>4</v>
      </c>
      <c r="G226" s="55"/>
      <c r="H226" s="55"/>
      <c r="I226" s="56"/>
      <c r="J226" s="57"/>
      <c r="K226" s="57"/>
      <c r="L226" s="50" t="str">
        <f>IF(I226="","",ROUNDDOWN((20180401-(YEAR(I226)*10000+MONTH(I226)*100+DAY(I226)))/10000,0))</f>
        <v/>
      </c>
      <c r="M226" s="105"/>
      <c r="O226" s="106"/>
      <c r="P226" s="107">
        <f>IF(D226=$E$398,3,2)</f>
        <v>2</v>
      </c>
    </row>
    <row r="227" spans="1:17" x14ac:dyDescent="0.15">
      <c r="A227" s="225"/>
      <c r="B227" s="23"/>
      <c r="C227" s="24"/>
      <c r="D227" s="24"/>
      <c r="E227" s="25"/>
      <c r="F227" s="51" t="s">
        <v>5</v>
      </c>
      <c r="G227" s="58"/>
      <c r="H227" s="58"/>
      <c r="I227" s="59"/>
      <c r="J227" s="60"/>
      <c r="K227" s="60"/>
      <c r="L227" s="50" t="str">
        <f t="shared" ref="L227" si="49">IF(I227="","",ROUNDDOWN((20180401-(YEAR(I227)*10000+MONTH(I227)*100+DAY(I227)))/10000,0))</f>
        <v/>
      </c>
      <c r="M227" s="105"/>
      <c r="O227" s="106"/>
    </row>
    <row r="228" spans="1:17" ht="12" customHeight="1" thickBot="1" x14ac:dyDescent="0.2">
      <c r="A228" s="225"/>
      <c r="B228" s="31" t="s">
        <v>34</v>
      </c>
      <c r="C228" s="32"/>
      <c r="D228" s="32"/>
      <c r="E228" s="25"/>
      <c r="F228" s="49" t="s">
        <v>6</v>
      </c>
      <c r="G228" s="55"/>
      <c r="H228" s="58"/>
      <c r="I228" s="61"/>
      <c r="J228" s="62"/>
      <c r="K228" s="62"/>
      <c r="L228" s="50" t="str">
        <f>IF(I228="","",ROUNDDOWN((20180401-(YEAR(I228)*10000+MONTH(I228)*100+DAY(I228)))/10000,0))</f>
        <v/>
      </c>
      <c r="M228" s="105"/>
      <c r="O228" s="106"/>
    </row>
    <row r="229" spans="1:17" x14ac:dyDescent="0.15">
      <c r="A229" s="225"/>
      <c r="B229" s="35" t="s">
        <v>22</v>
      </c>
      <c r="C229" s="36" t="s">
        <v>35</v>
      </c>
      <c r="D229" s="37"/>
      <c r="E229" s="25"/>
      <c r="F229" s="49" t="s">
        <v>7</v>
      </c>
      <c r="G229" s="55"/>
      <c r="H229" s="58"/>
      <c r="I229" s="61"/>
      <c r="J229" s="62"/>
      <c r="K229" s="62"/>
      <c r="L229" s="50" t="str">
        <f t="shared" ref="L229:L232" si="50">IF(I229="","",ROUNDDOWN((20180401-(YEAR(I229)*10000+MONTH(I229)*100+DAY(I229)))/10000,0))</f>
        <v/>
      </c>
      <c r="M229" s="105"/>
      <c r="O229" s="106"/>
    </row>
    <row r="230" spans="1:17" ht="12" thickBot="1" x14ac:dyDescent="0.2">
      <c r="A230" s="225"/>
      <c r="B230" s="38">
        <f>IF(B226="",0,VLOOKUP(B226,$B$405:$D$410,P226,FALSE))</f>
        <v>0</v>
      </c>
      <c r="C230" s="39">
        <f>IF(B226="",0,E226*300)</f>
        <v>0</v>
      </c>
      <c r="D230" s="24"/>
      <c r="E230" s="25"/>
      <c r="F230" s="49" t="s">
        <v>8</v>
      </c>
      <c r="G230" s="55"/>
      <c r="H230" s="58"/>
      <c r="I230" s="61"/>
      <c r="J230" s="62"/>
      <c r="K230" s="62"/>
      <c r="L230" s="50" t="str">
        <f t="shared" si="50"/>
        <v/>
      </c>
      <c r="M230" s="105"/>
      <c r="O230" s="106"/>
      <c r="Q230" s="108">
        <f>SUM(B230:C230)</f>
        <v>0</v>
      </c>
    </row>
    <row r="231" spans="1:17" x14ac:dyDescent="0.15">
      <c r="A231" s="225"/>
      <c r="B231" s="23"/>
      <c r="C231" s="24"/>
      <c r="D231" s="24"/>
      <c r="E231" s="25"/>
      <c r="F231" s="49" t="s">
        <v>9</v>
      </c>
      <c r="G231" s="55"/>
      <c r="H231" s="58"/>
      <c r="I231" s="61"/>
      <c r="J231" s="62"/>
      <c r="K231" s="62"/>
      <c r="L231" s="50" t="str">
        <f t="shared" si="50"/>
        <v/>
      </c>
      <c r="M231" s="105"/>
      <c r="O231" s="106"/>
    </row>
    <row r="232" spans="1:17" ht="12" thickBot="1" x14ac:dyDescent="0.2">
      <c r="A232" s="225"/>
      <c r="B232" s="40"/>
      <c r="C232" s="41"/>
      <c r="D232" s="41"/>
      <c r="E232" s="42"/>
      <c r="F232" s="52" t="s">
        <v>10</v>
      </c>
      <c r="G232" s="63"/>
      <c r="H232" s="64"/>
      <c r="I232" s="65"/>
      <c r="J232" s="66"/>
      <c r="K232" s="66"/>
      <c r="L232" s="50" t="str">
        <f t="shared" si="50"/>
        <v/>
      </c>
      <c r="M232" s="105"/>
      <c r="O232" s="106"/>
    </row>
    <row r="233" spans="1:17" ht="22.5" customHeight="1" x14ac:dyDescent="0.15">
      <c r="A233" s="224" t="s">
        <v>82</v>
      </c>
      <c r="B233" s="8" t="s">
        <v>19</v>
      </c>
      <c r="C233" s="9" t="s">
        <v>106</v>
      </c>
      <c r="D233" s="10" t="s">
        <v>23</v>
      </c>
      <c r="E233" s="11" t="s">
        <v>21</v>
      </c>
      <c r="F233" s="8" t="s">
        <v>3</v>
      </c>
      <c r="G233" s="12" t="s">
        <v>0</v>
      </c>
      <c r="H233" s="12" t="s">
        <v>1</v>
      </c>
      <c r="I233" s="13" t="s">
        <v>33</v>
      </c>
      <c r="J233" s="14" t="s">
        <v>32</v>
      </c>
      <c r="K233" s="14" t="s">
        <v>27</v>
      </c>
      <c r="L233" s="15" t="s">
        <v>11</v>
      </c>
      <c r="M233" s="105"/>
      <c r="O233" s="106"/>
      <c r="P233" s="106" t="s">
        <v>23</v>
      </c>
      <c r="Q233" s="106" t="s">
        <v>101</v>
      </c>
    </row>
    <row r="234" spans="1:17" x14ac:dyDescent="0.15">
      <c r="A234" s="225"/>
      <c r="B234" s="67"/>
      <c r="C234" s="55"/>
      <c r="D234" s="68"/>
      <c r="E234" s="69"/>
      <c r="F234" s="49" t="s">
        <v>4</v>
      </c>
      <c r="G234" s="55"/>
      <c r="H234" s="55"/>
      <c r="I234" s="56"/>
      <c r="J234" s="57"/>
      <c r="K234" s="57"/>
      <c r="L234" s="50" t="str">
        <f>IF(I234="","",ROUNDDOWN((20180401-(YEAR(I234)*10000+MONTH(I234)*100+DAY(I234)))/10000,0))</f>
        <v/>
      </c>
      <c r="M234" s="105"/>
      <c r="O234" s="106"/>
      <c r="P234" s="107">
        <f>IF(D234=$E$398,3,2)</f>
        <v>2</v>
      </c>
    </row>
    <row r="235" spans="1:17" x14ac:dyDescent="0.15">
      <c r="A235" s="225"/>
      <c r="B235" s="23"/>
      <c r="C235" s="24"/>
      <c r="D235" s="24"/>
      <c r="E235" s="25"/>
      <c r="F235" s="51" t="s">
        <v>5</v>
      </c>
      <c r="G235" s="58"/>
      <c r="H235" s="58"/>
      <c r="I235" s="59"/>
      <c r="J235" s="60"/>
      <c r="K235" s="60"/>
      <c r="L235" s="50" t="str">
        <f t="shared" ref="L235" si="51">IF(I235="","",ROUNDDOWN((20180401-(YEAR(I235)*10000+MONTH(I235)*100+DAY(I235)))/10000,0))</f>
        <v/>
      </c>
      <c r="M235" s="105"/>
      <c r="O235" s="106"/>
    </row>
    <row r="236" spans="1:17" ht="12" customHeight="1" thickBot="1" x14ac:dyDescent="0.2">
      <c r="A236" s="225"/>
      <c r="B236" s="31" t="s">
        <v>34</v>
      </c>
      <c r="C236" s="32"/>
      <c r="D236" s="32"/>
      <c r="E236" s="25"/>
      <c r="F236" s="49" t="s">
        <v>6</v>
      </c>
      <c r="G236" s="55"/>
      <c r="H236" s="58"/>
      <c r="I236" s="61"/>
      <c r="J236" s="62"/>
      <c r="K236" s="62"/>
      <c r="L236" s="50" t="str">
        <f>IF(I236="","",ROUNDDOWN((20180401-(YEAR(I236)*10000+MONTH(I236)*100+DAY(I236)))/10000,0))</f>
        <v/>
      </c>
      <c r="M236" s="105"/>
      <c r="O236" s="106"/>
    </row>
    <row r="237" spans="1:17" x14ac:dyDescent="0.15">
      <c r="A237" s="225"/>
      <c r="B237" s="35" t="s">
        <v>22</v>
      </c>
      <c r="C237" s="36" t="s">
        <v>35</v>
      </c>
      <c r="D237" s="37"/>
      <c r="E237" s="25"/>
      <c r="F237" s="49" t="s">
        <v>7</v>
      </c>
      <c r="G237" s="55"/>
      <c r="H237" s="58"/>
      <c r="I237" s="61"/>
      <c r="J237" s="62"/>
      <c r="K237" s="62"/>
      <c r="L237" s="50" t="str">
        <f t="shared" ref="L237:L240" si="52">IF(I237="","",ROUNDDOWN((20180401-(YEAR(I237)*10000+MONTH(I237)*100+DAY(I237)))/10000,0))</f>
        <v/>
      </c>
      <c r="M237" s="105"/>
      <c r="O237" s="106"/>
    </row>
    <row r="238" spans="1:17" ht="12" thickBot="1" x14ac:dyDescent="0.2">
      <c r="A238" s="225"/>
      <c r="B238" s="38">
        <f>IF(B234="",0,VLOOKUP(B234,$B$405:$D$410,P234,FALSE))</f>
        <v>0</v>
      </c>
      <c r="C238" s="39">
        <f>IF(B234="",0,E234*300)</f>
        <v>0</v>
      </c>
      <c r="D238" s="24"/>
      <c r="E238" s="25"/>
      <c r="F238" s="49" t="s">
        <v>8</v>
      </c>
      <c r="G238" s="55"/>
      <c r="H238" s="58"/>
      <c r="I238" s="61"/>
      <c r="J238" s="62"/>
      <c r="K238" s="62"/>
      <c r="L238" s="50" t="str">
        <f t="shared" si="52"/>
        <v/>
      </c>
      <c r="M238" s="105"/>
      <c r="O238" s="106"/>
      <c r="Q238" s="108">
        <f>SUM(B238:C238)</f>
        <v>0</v>
      </c>
    </row>
    <row r="239" spans="1:17" x14ac:dyDescent="0.15">
      <c r="A239" s="225"/>
      <c r="B239" s="23"/>
      <c r="C239" s="24"/>
      <c r="D239" s="24"/>
      <c r="E239" s="25"/>
      <c r="F239" s="49" t="s">
        <v>9</v>
      </c>
      <c r="G239" s="55"/>
      <c r="H239" s="58"/>
      <c r="I239" s="61"/>
      <c r="J239" s="62"/>
      <c r="K239" s="62"/>
      <c r="L239" s="50" t="str">
        <f t="shared" si="52"/>
        <v/>
      </c>
      <c r="M239" s="105"/>
      <c r="O239" s="106"/>
    </row>
    <row r="240" spans="1:17" ht="12" thickBot="1" x14ac:dyDescent="0.2">
      <c r="A240" s="225"/>
      <c r="B240" s="40"/>
      <c r="C240" s="41"/>
      <c r="D240" s="41"/>
      <c r="E240" s="42"/>
      <c r="F240" s="52" t="s">
        <v>10</v>
      </c>
      <c r="G240" s="63"/>
      <c r="H240" s="64"/>
      <c r="I240" s="65"/>
      <c r="J240" s="66"/>
      <c r="K240" s="66"/>
      <c r="L240" s="50" t="str">
        <f t="shared" si="52"/>
        <v/>
      </c>
      <c r="M240" s="105"/>
      <c r="O240" s="106"/>
    </row>
    <row r="241" spans="1:17" ht="22.5" customHeight="1" x14ac:dyDescent="0.15">
      <c r="A241" s="224" t="s">
        <v>83</v>
      </c>
      <c r="B241" s="8" t="s">
        <v>19</v>
      </c>
      <c r="C241" s="9" t="s">
        <v>106</v>
      </c>
      <c r="D241" s="10" t="s">
        <v>23</v>
      </c>
      <c r="E241" s="11" t="s">
        <v>21</v>
      </c>
      <c r="F241" s="8" t="s">
        <v>3</v>
      </c>
      <c r="G241" s="12" t="s">
        <v>0</v>
      </c>
      <c r="H241" s="12" t="s">
        <v>1</v>
      </c>
      <c r="I241" s="13" t="s">
        <v>33</v>
      </c>
      <c r="J241" s="14" t="s">
        <v>32</v>
      </c>
      <c r="K241" s="14" t="s">
        <v>27</v>
      </c>
      <c r="L241" s="15" t="s">
        <v>11</v>
      </c>
      <c r="M241" s="105"/>
      <c r="O241" s="106"/>
      <c r="P241" s="106" t="s">
        <v>23</v>
      </c>
      <c r="Q241" s="106" t="s">
        <v>101</v>
      </c>
    </row>
    <row r="242" spans="1:17" x14ac:dyDescent="0.15">
      <c r="A242" s="225"/>
      <c r="B242" s="67"/>
      <c r="C242" s="55"/>
      <c r="D242" s="68"/>
      <c r="E242" s="69"/>
      <c r="F242" s="49" t="s">
        <v>4</v>
      </c>
      <c r="G242" s="55"/>
      <c r="H242" s="55"/>
      <c r="I242" s="56"/>
      <c r="J242" s="57"/>
      <c r="K242" s="57"/>
      <c r="L242" s="50" t="str">
        <f>IF(I242="","",ROUNDDOWN((20180401-(YEAR(I242)*10000+MONTH(I242)*100+DAY(I242)))/10000,0))</f>
        <v/>
      </c>
      <c r="M242" s="105"/>
      <c r="O242" s="106"/>
      <c r="P242" s="107">
        <f>IF(D242=$E$398,3,2)</f>
        <v>2</v>
      </c>
    </row>
    <row r="243" spans="1:17" x14ac:dyDescent="0.15">
      <c r="A243" s="225"/>
      <c r="B243" s="23"/>
      <c r="C243" s="24"/>
      <c r="D243" s="24"/>
      <c r="E243" s="25"/>
      <c r="F243" s="51" t="s">
        <v>5</v>
      </c>
      <c r="G243" s="58"/>
      <c r="H243" s="58"/>
      <c r="I243" s="59"/>
      <c r="J243" s="60"/>
      <c r="K243" s="60"/>
      <c r="L243" s="50" t="str">
        <f t="shared" ref="L243" si="53">IF(I243="","",ROUNDDOWN((20180401-(YEAR(I243)*10000+MONTH(I243)*100+DAY(I243)))/10000,0))</f>
        <v/>
      </c>
      <c r="M243" s="105"/>
      <c r="O243" s="106"/>
    </row>
    <row r="244" spans="1:17" ht="12" customHeight="1" thickBot="1" x14ac:dyDescent="0.2">
      <c r="A244" s="225"/>
      <c r="B244" s="31" t="s">
        <v>34</v>
      </c>
      <c r="C244" s="32"/>
      <c r="D244" s="32"/>
      <c r="E244" s="25"/>
      <c r="F244" s="49" t="s">
        <v>6</v>
      </c>
      <c r="G244" s="55"/>
      <c r="H244" s="58"/>
      <c r="I244" s="61"/>
      <c r="J244" s="62"/>
      <c r="K244" s="62"/>
      <c r="L244" s="50" t="str">
        <f>IF(I244="","",ROUNDDOWN((20180401-(YEAR(I244)*10000+MONTH(I244)*100+DAY(I244)))/10000,0))</f>
        <v/>
      </c>
      <c r="M244" s="105"/>
      <c r="O244" s="106"/>
    </row>
    <row r="245" spans="1:17" x14ac:dyDescent="0.15">
      <c r="A245" s="225"/>
      <c r="B245" s="35" t="s">
        <v>22</v>
      </c>
      <c r="C245" s="36" t="s">
        <v>35</v>
      </c>
      <c r="D245" s="37"/>
      <c r="E245" s="25"/>
      <c r="F245" s="49" t="s">
        <v>7</v>
      </c>
      <c r="G245" s="55"/>
      <c r="H245" s="58"/>
      <c r="I245" s="61"/>
      <c r="J245" s="62"/>
      <c r="K245" s="62"/>
      <c r="L245" s="50" t="str">
        <f t="shared" ref="L245:L248" si="54">IF(I245="","",ROUNDDOWN((20180401-(YEAR(I245)*10000+MONTH(I245)*100+DAY(I245)))/10000,0))</f>
        <v/>
      </c>
      <c r="M245" s="105"/>
      <c r="O245" s="106"/>
    </row>
    <row r="246" spans="1:17" ht="12" thickBot="1" x14ac:dyDescent="0.2">
      <c r="A246" s="225"/>
      <c r="B246" s="38">
        <f>IF(B242="",0,VLOOKUP(B242,$B$405:$D$410,P242,FALSE))</f>
        <v>0</v>
      </c>
      <c r="C246" s="39">
        <f>IF(B242="",0,E242*300)</f>
        <v>0</v>
      </c>
      <c r="D246" s="24"/>
      <c r="E246" s="25"/>
      <c r="F246" s="49" t="s">
        <v>8</v>
      </c>
      <c r="G246" s="55"/>
      <c r="H246" s="58"/>
      <c r="I246" s="61"/>
      <c r="J246" s="62"/>
      <c r="K246" s="62"/>
      <c r="L246" s="50" t="str">
        <f t="shared" si="54"/>
        <v/>
      </c>
      <c r="M246" s="105"/>
      <c r="O246" s="106"/>
      <c r="Q246" s="108">
        <f>SUM(B246:C246)</f>
        <v>0</v>
      </c>
    </row>
    <row r="247" spans="1:17" x14ac:dyDescent="0.15">
      <c r="A247" s="225"/>
      <c r="B247" s="23"/>
      <c r="C247" s="24"/>
      <c r="D247" s="24"/>
      <c r="E247" s="25"/>
      <c r="F247" s="49" t="s">
        <v>9</v>
      </c>
      <c r="G247" s="55"/>
      <c r="H247" s="58"/>
      <c r="I247" s="61"/>
      <c r="J247" s="62"/>
      <c r="K247" s="62"/>
      <c r="L247" s="50" t="str">
        <f t="shared" si="54"/>
        <v/>
      </c>
      <c r="M247" s="105"/>
      <c r="O247" s="106"/>
    </row>
    <row r="248" spans="1:17" ht="12" thickBot="1" x14ac:dyDescent="0.2">
      <c r="A248" s="225"/>
      <c r="B248" s="40"/>
      <c r="C248" s="41"/>
      <c r="D248" s="41"/>
      <c r="E248" s="42"/>
      <c r="F248" s="52" t="s">
        <v>10</v>
      </c>
      <c r="G248" s="63"/>
      <c r="H248" s="64"/>
      <c r="I248" s="65"/>
      <c r="J248" s="66"/>
      <c r="K248" s="66"/>
      <c r="L248" s="50" t="str">
        <f t="shared" si="54"/>
        <v/>
      </c>
      <c r="M248" s="105"/>
      <c r="O248" s="106"/>
    </row>
    <row r="249" spans="1:17" ht="22.5" customHeight="1" x14ac:dyDescent="0.15">
      <c r="A249" s="224" t="s">
        <v>84</v>
      </c>
      <c r="B249" s="8" t="s">
        <v>19</v>
      </c>
      <c r="C249" s="9" t="s">
        <v>106</v>
      </c>
      <c r="D249" s="10" t="s">
        <v>23</v>
      </c>
      <c r="E249" s="11" t="s">
        <v>21</v>
      </c>
      <c r="F249" s="8" t="s">
        <v>3</v>
      </c>
      <c r="G249" s="12" t="s">
        <v>0</v>
      </c>
      <c r="H249" s="12" t="s">
        <v>1</v>
      </c>
      <c r="I249" s="13" t="s">
        <v>33</v>
      </c>
      <c r="J249" s="14" t="s">
        <v>32</v>
      </c>
      <c r="K249" s="14" t="s">
        <v>27</v>
      </c>
      <c r="L249" s="15" t="s">
        <v>11</v>
      </c>
      <c r="M249" s="105"/>
      <c r="O249" s="106"/>
      <c r="P249" s="106" t="s">
        <v>23</v>
      </c>
      <c r="Q249" s="106" t="s">
        <v>101</v>
      </c>
    </row>
    <row r="250" spans="1:17" x14ac:dyDescent="0.15">
      <c r="A250" s="225"/>
      <c r="B250" s="67"/>
      <c r="C250" s="55"/>
      <c r="D250" s="68"/>
      <c r="E250" s="69"/>
      <c r="F250" s="49" t="s">
        <v>4</v>
      </c>
      <c r="G250" s="55"/>
      <c r="H250" s="55"/>
      <c r="I250" s="56"/>
      <c r="J250" s="57"/>
      <c r="K250" s="57"/>
      <c r="L250" s="50" t="str">
        <f>IF(I250="","",ROUNDDOWN((20180401-(YEAR(I250)*10000+MONTH(I250)*100+DAY(I250)))/10000,0))</f>
        <v/>
      </c>
      <c r="M250" s="105"/>
      <c r="O250" s="106"/>
      <c r="P250" s="107">
        <f>IF(D250=$E$398,3,2)</f>
        <v>2</v>
      </c>
    </row>
    <row r="251" spans="1:17" x14ac:dyDescent="0.15">
      <c r="A251" s="225"/>
      <c r="B251" s="23"/>
      <c r="C251" s="24"/>
      <c r="D251" s="24"/>
      <c r="E251" s="25"/>
      <c r="F251" s="51" t="s">
        <v>5</v>
      </c>
      <c r="G251" s="58"/>
      <c r="H251" s="58"/>
      <c r="I251" s="59"/>
      <c r="J251" s="60"/>
      <c r="K251" s="60"/>
      <c r="L251" s="50" t="str">
        <f t="shared" ref="L251" si="55">IF(I251="","",ROUNDDOWN((20180401-(YEAR(I251)*10000+MONTH(I251)*100+DAY(I251)))/10000,0))</f>
        <v/>
      </c>
      <c r="M251" s="105"/>
      <c r="O251" s="106"/>
    </row>
    <row r="252" spans="1:17" ht="12" customHeight="1" thickBot="1" x14ac:dyDescent="0.2">
      <c r="A252" s="225"/>
      <c r="B252" s="31" t="s">
        <v>34</v>
      </c>
      <c r="C252" s="32"/>
      <c r="D252" s="32"/>
      <c r="E252" s="25"/>
      <c r="F252" s="49" t="s">
        <v>6</v>
      </c>
      <c r="G252" s="55"/>
      <c r="H252" s="58"/>
      <c r="I252" s="61"/>
      <c r="J252" s="62"/>
      <c r="K252" s="62"/>
      <c r="L252" s="50" t="str">
        <f>IF(I252="","",ROUNDDOWN((20180401-(YEAR(I252)*10000+MONTH(I252)*100+DAY(I252)))/10000,0))</f>
        <v/>
      </c>
      <c r="M252" s="105"/>
      <c r="O252" s="106"/>
    </row>
    <row r="253" spans="1:17" x14ac:dyDescent="0.15">
      <c r="A253" s="225"/>
      <c r="B253" s="35" t="s">
        <v>22</v>
      </c>
      <c r="C253" s="36" t="s">
        <v>35</v>
      </c>
      <c r="D253" s="37"/>
      <c r="E253" s="25"/>
      <c r="F253" s="49" t="s">
        <v>7</v>
      </c>
      <c r="G253" s="55"/>
      <c r="H253" s="58"/>
      <c r="I253" s="61"/>
      <c r="J253" s="62"/>
      <c r="K253" s="62"/>
      <c r="L253" s="50" t="str">
        <f t="shared" ref="L253:L256" si="56">IF(I253="","",ROUNDDOWN((20180401-(YEAR(I253)*10000+MONTH(I253)*100+DAY(I253)))/10000,0))</f>
        <v/>
      </c>
      <c r="M253" s="105"/>
      <c r="O253" s="106"/>
    </row>
    <row r="254" spans="1:17" ht="12" thickBot="1" x14ac:dyDescent="0.2">
      <c r="A254" s="225"/>
      <c r="B254" s="38">
        <f>IF(B250="",0,VLOOKUP(B250,$B$405:$D$410,P250,FALSE))</f>
        <v>0</v>
      </c>
      <c r="C254" s="39">
        <f>IF(B250="",0,E250*300)</f>
        <v>0</v>
      </c>
      <c r="D254" s="24"/>
      <c r="E254" s="25"/>
      <c r="F254" s="49" t="s">
        <v>8</v>
      </c>
      <c r="G254" s="55"/>
      <c r="H254" s="58"/>
      <c r="I254" s="61"/>
      <c r="J254" s="62"/>
      <c r="K254" s="62"/>
      <c r="L254" s="50" t="str">
        <f t="shared" si="56"/>
        <v/>
      </c>
      <c r="M254" s="105"/>
      <c r="O254" s="106"/>
      <c r="Q254" s="108">
        <f>SUM(B254:C254)</f>
        <v>0</v>
      </c>
    </row>
    <row r="255" spans="1:17" x14ac:dyDescent="0.15">
      <c r="A255" s="225"/>
      <c r="B255" s="23"/>
      <c r="C255" s="24"/>
      <c r="D255" s="24"/>
      <c r="E255" s="25"/>
      <c r="F255" s="49" t="s">
        <v>9</v>
      </c>
      <c r="G255" s="55"/>
      <c r="H255" s="58"/>
      <c r="I255" s="61"/>
      <c r="J255" s="62"/>
      <c r="K255" s="62"/>
      <c r="L255" s="50" t="str">
        <f t="shared" si="56"/>
        <v/>
      </c>
      <c r="M255" s="105"/>
      <c r="O255" s="106"/>
    </row>
    <row r="256" spans="1:17" ht="12" thickBot="1" x14ac:dyDescent="0.2">
      <c r="A256" s="225"/>
      <c r="B256" s="40"/>
      <c r="C256" s="41"/>
      <c r="D256" s="41"/>
      <c r="E256" s="42"/>
      <c r="F256" s="52" t="s">
        <v>10</v>
      </c>
      <c r="G256" s="63"/>
      <c r="H256" s="64"/>
      <c r="I256" s="65"/>
      <c r="J256" s="66"/>
      <c r="K256" s="66"/>
      <c r="L256" s="50" t="str">
        <f t="shared" si="56"/>
        <v/>
      </c>
      <c r="M256" s="105"/>
      <c r="O256" s="106"/>
    </row>
    <row r="257" spans="1:17" ht="22.5" customHeight="1" x14ac:dyDescent="0.15">
      <c r="A257" s="224" t="s">
        <v>85</v>
      </c>
      <c r="B257" s="8" t="s">
        <v>19</v>
      </c>
      <c r="C257" s="9" t="s">
        <v>106</v>
      </c>
      <c r="D257" s="10" t="s">
        <v>23</v>
      </c>
      <c r="E257" s="11" t="s">
        <v>21</v>
      </c>
      <c r="F257" s="8" t="s">
        <v>3</v>
      </c>
      <c r="G257" s="12" t="s">
        <v>0</v>
      </c>
      <c r="H257" s="12" t="s">
        <v>1</v>
      </c>
      <c r="I257" s="13" t="s">
        <v>33</v>
      </c>
      <c r="J257" s="14" t="s">
        <v>32</v>
      </c>
      <c r="K257" s="14" t="s">
        <v>27</v>
      </c>
      <c r="L257" s="15" t="s">
        <v>11</v>
      </c>
      <c r="M257" s="105"/>
      <c r="O257" s="106"/>
      <c r="P257" s="106" t="s">
        <v>23</v>
      </c>
      <c r="Q257" s="106" t="s">
        <v>101</v>
      </c>
    </row>
    <row r="258" spans="1:17" x14ac:dyDescent="0.15">
      <c r="A258" s="225"/>
      <c r="B258" s="67"/>
      <c r="C258" s="55"/>
      <c r="D258" s="68"/>
      <c r="E258" s="69"/>
      <c r="F258" s="49" t="s">
        <v>4</v>
      </c>
      <c r="G258" s="55"/>
      <c r="H258" s="55"/>
      <c r="I258" s="56"/>
      <c r="J258" s="57"/>
      <c r="K258" s="57"/>
      <c r="L258" s="50" t="str">
        <f>IF(I258="","",ROUNDDOWN((20180401-(YEAR(I258)*10000+MONTH(I258)*100+DAY(I258)))/10000,0))</f>
        <v/>
      </c>
      <c r="M258" s="105"/>
      <c r="O258" s="106"/>
      <c r="P258" s="107">
        <f>IF(D258=$E$398,3,2)</f>
        <v>2</v>
      </c>
    </row>
    <row r="259" spans="1:17" x14ac:dyDescent="0.15">
      <c r="A259" s="225"/>
      <c r="B259" s="23"/>
      <c r="C259" s="24"/>
      <c r="D259" s="24"/>
      <c r="E259" s="25"/>
      <c r="F259" s="51" t="s">
        <v>5</v>
      </c>
      <c r="G259" s="58"/>
      <c r="H259" s="58"/>
      <c r="I259" s="59"/>
      <c r="J259" s="60"/>
      <c r="K259" s="60"/>
      <c r="L259" s="50" t="str">
        <f t="shared" ref="L259" si="57">IF(I259="","",ROUNDDOWN((20180401-(YEAR(I259)*10000+MONTH(I259)*100+DAY(I259)))/10000,0))</f>
        <v/>
      </c>
      <c r="M259" s="105"/>
      <c r="O259" s="106"/>
    </row>
    <row r="260" spans="1:17" ht="12" customHeight="1" thickBot="1" x14ac:dyDescent="0.2">
      <c r="A260" s="225"/>
      <c r="B260" s="31" t="s">
        <v>34</v>
      </c>
      <c r="C260" s="32"/>
      <c r="D260" s="32"/>
      <c r="E260" s="25"/>
      <c r="F260" s="49" t="s">
        <v>6</v>
      </c>
      <c r="G260" s="55"/>
      <c r="H260" s="58"/>
      <c r="I260" s="61"/>
      <c r="J260" s="62"/>
      <c r="K260" s="62"/>
      <c r="L260" s="50" t="str">
        <f>IF(I260="","",ROUNDDOWN((20180401-(YEAR(I260)*10000+MONTH(I260)*100+DAY(I260)))/10000,0))</f>
        <v/>
      </c>
      <c r="M260" s="105"/>
      <c r="O260" s="106"/>
    </row>
    <row r="261" spans="1:17" x14ac:dyDescent="0.15">
      <c r="A261" s="225"/>
      <c r="B261" s="35" t="s">
        <v>22</v>
      </c>
      <c r="C261" s="36" t="s">
        <v>35</v>
      </c>
      <c r="D261" s="37"/>
      <c r="E261" s="25"/>
      <c r="F261" s="49" t="s">
        <v>7</v>
      </c>
      <c r="G261" s="55"/>
      <c r="H261" s="58"/>
      <c r="I261" s="61"/>
      <c r="J261" s="62"/>
      <c r="K261" s="62"/>
      <c r="L261" s="50" t="str">
        <f t="shared" ref="L261:L264" si="58">IF(I261="","",ROUNDDOWN((20180401-(YEAR(I261)*10000+MONTH(I261)*100+DAY(I261)))/10000,0))</f>
        <v/>
      </c>
      <c r="M261" s="105"/>
      <c r="O261" s="106"/>
    </row>
    <row r="262" spans="1:17" ht="12" thickBot="1" x14ac:dyDescent="0.2">
      <c r="A262" s="225"/>
      <c r="B262" s="38">
        <f>IF(B258="",0,VLOOKUP(B258,$B$405:$D$410,P258,FALSE))</f>
        <v>0</v>
      </c>
      <c r="C262" s="39">
        <f>IF(B258="",0,E258*300)</f>
        <v>0</v>
      </c>
      <c r="D262" s="24"/>
      <c r="E262" s="25"/>
      <c r="F262" s="49" t="s">
        <v>8</v>
      </c>
      <c r="G262" s="55"/>
      <c r="H262" s="58"/>
      <c r="I262" s="61"/>
      <c r="J262" s="62"/>
      <c r="K262" s="62"/>
      <c r="L262" s="50" t="str">
        <f t="shared" si="58"/>
        <v/>
      </c>
      <c r="M262" s="105"/>
      <c r="O262" s="106"/>
      <c r="Q262" s="108">
        <f>SUM(B262:C262)</f>
        <v>0</v>
      </c>
    </row>
    <row r="263" spans="1:17" x14ac:dyDescent="0.15">
      <c r="A263" s="225"/>
      <c r="B263" s="23"/>
      <c r="C263" s="24"/>
      <c r="D263" s="24"/>
      <c r="E263" s="25"/>
      <c r="F263" s="49" t="s">
        <v>9</v>
      </c>
      <c r="G263" s="55"/>
      <c r="H263" s="58"/>
      <c r="I263" s="61"/>
      <c r="J263" s="62"/>
      <c r="K263" s="62"/>
      <c r="L263" s="50" t="str">
        <f t="shared" si="58"/>
        <v/>
      </c>
      <c r="M263" s="105"/>
      <c r="O263" s="106"/>
    </row>
    <row r="264" spans="1:17" ht="12" thickBot="1" x14ac:dyDescent="0.2">
      <c r="A264" s="225"/>
      <c r="B264" s="40"/>
      <c r="C264" s="41"/>
      <c r="D264" s="41"/>
      <c r="E264" s="42"/>
      <c r="F264" s="52" t="s">
        <v>10</v>
      </c>
      <c r="G264" s="63"/>
      <c r="H264" s="64"/>
      <c r="I264" s="65"/>
      <c r="J264" s="66"/>
      <c r="K264" s="66"/>
      <c r="L264" s="50" t="str">
        <f t="shared" si="58"/>
        <v/>
      </c>
      <c r="M264" s="105"/>
      <c r="O264" s="106"/>
    </row>
    <row r="265" spans="1:17" ht="22.5" customHeight="1" x14ac:dyDescent="0.15">
      <c r="A265" s="224" t="s">
        <v>86</v>
      </c>
      <c r="B265" s="8" t="s">
        <v>19</v>
      </c>
      <c r="C265" s="9" t="s">
        <v>106</v>
      </c>
      <c r="D265" s="10" t="s">
        <v>23</v>
      </c>
      <c r="E265" s="11" t="s">
        <v>21</v>
      </c>
      <c r="F265" s="8" t="s">
        <v>3</v>
      </c>
      <c r="G265" s="12" t="s">
        <v>0</v>
      </c>
      <c r="H265" s="12" t="s">
        <v>1</v>
      </c>
      <c r="I265" s="13" t="s">
        <v>33</v>
      </c>
      <c r="J265" s="14" t="s">
        <v>32</v>
      </c>
      <c r="K265" s="14" t="s">
        <v>27</v>
      </c>
      <c r="L265" s="15" t="s">
        <v>11</v>
      </c>
      <c r="M265" s="105"/>
      <c r="O265" s="106"/>
      <c r="P265" s="106" t="s">
        <v>23</v>
      </c>
      <c r="Q265" s="106" t="s">
        <v>101</v>
      </c>
    </row>
    <row r="266" spans="1:17" x14ac:dyDescent="0.15">
      <c r="A266" s="225"/>
      <c r="B266" s="67"/>
      <c r="C266" s="55"/>
      <c r="D266" s="68"/>
      <c r="E266" s="69"/>
      <c r="F266" s="49" t="s">
        <v>4</v>
      </c>
      <c r="G266" s="55"/>
      <c r="H266" s="55"/>
      <c r="I266" s="56"/>
      <c r="J266" s="57"/>
      <c r="K266" s="57"/>
      <c r="L266" s="50" t="str">
        <f>IF(I266="","",ROUNDDOWN((20180401-(YEAR(I266)*10000+MONTH(I266)*100+DAY(I266)))/10000,0))</f>
        <v/>
      </c>
      <c r="M266" s="105"/>
      <c r="O266" s="106"/>
      <c r="P266" s="107">
        <f>IF(D266=$E$398,3,2)</f>
        <v>2</v>
      </c>
    </row>
    <row r="267" spans="1:17" x14ac:dyDescent="0.15">
      <c r="A267" s="225"/>
      <c r="B267" s="23"/>
      <c r="C267" s="24"/>
      <c r="D267" s="24"/>
      <c r="E267" s="25"/>
      <c r="F267" s="51" t="s">
        <v>5</v>
      </c>
      <c r="G267" s="58"/>
      <c r="H267" s="58"/>
      <c r="I267" s="59"/>
      <c r="J267" s="60"/>
      <c r="K267" s="60"/>
      <c r="L267" s="50" t="str">
        <f t="shared" ref="L267" si="59">IF(I267="","",ROUNDDOWN((20180401-(YEAR(I267)*10000+MONTH(I267)*100+DAY(I267)))/10000,0))</f>
        <v/>
      </c>
      <c r="M267" s="105"/>
      <c r="O267" s="106"/>
    </row>
    <row r="268" spans="1:17" ht="12" customHeight="1" thickBot="1" x14ac:dyDescent="0.2">
      <c r="A268" s="225"/>
      <c r="B268" s="31" t="s">
        <v>34</v>
      </c>
      <c r="C268" s="32"/>
      <c r="D268" s="32"/>
      <c r="E268" s="25"/>
      <c r="F268" s="49" t="s">
        <v>6</v>
      </c>
      <c r="G268" s="55"/>
      <c r="H268" s="58"/>
      <c r="I268" s="61"/>
      <c r="J268" s="62"/>
      <c r="K268" s="62"/>
      <c r="L268" s="50" t="str">
        <f>IF(I268="","",ROUNDDOWN((20180401-(YEAR(I268)*10000+MONTH(I268)*100+DAY(I268)))/10000,0))</f>
        <v/>
      </c>
      <c r="M268" s="105"/>
      <c r="O268" s="106"/>
    </row>
    <row r="269" spans="1:17" x14ac:dyDescent="0.15">
      <c r="A269" s="225"/>
      <c r="B269" s="35" t="s">
        <v>22</v>
      </c>
      <c r="C269" s="36" t="s">
        <v>35</v>
      </c>
      <c r="D269" s="37"/>
      <c r="E269" s="25"/>
      <c r="F269" s="49" t="s">
        <v>7</v>
      </c>
      <c r="G269" s="55"/>
      <c r="H269" s="58"/>
      <c r="I269" s="61"/>
      <c r="J269" s="62"/>
      <c r="K269" s="62"/>
      <c r="L269" s="50" t="str">
        <f t="shared" ref="L269:L272" si="60">IF(I269="","",ROUNDDOWN((20180401-(YEAR(I269)*10000+MONTH(I269)*100+DAY(I269)))/10000,0))</f>
        <v/>
      </c>
      <c r="M269" s="105"/>
      <c r="O269" s="106"/>
    </row>
    <row r="270" spans="1:17" ht="12" thickBot="1" x14ac:dyDescent="0.2">
      <c r="A270" s="225"/>
      <c r="B270" s="38">
        <f>IF(B266="",0,VLOOKUP(B266,$B$405:$D$410,P266,FALSE))</f>
        <v>0</v>
      </c>
      <c r="C270" s="39">
        <f>IF(B266="",0,E266*300)</f>
        <v>0</v>
      </c>
      <c r="D270" s="24"/>
      <c r="E270" s="25"/>
      <c r="F270" s="49" t="s">
        <v>8</v>
      </c>
      <c r="G270" s="55"/>
      <c r="H270" s="58"/>
      <c r="I270" s="61"/>
      <c r="J270" s="62"/>
      <c r="K270" s="62"/>
      <c r="L270" s="50" t="str">
        <f t="shared" si="60"/>
        <v/>
      </c>
      <c r="M270" s="105"/>
      <c r="O270" s="106"/>
      <c r="Q270" s="108">
        <f>SUM(B270:C270)</f>
        <v>0</v>
      </c>
    </row>
    <row r="271" spans="1:17" x14ac:dyDescent="0.15">
      <c r="A271" s="225"/>
      <c r="B271" s="23"/>
      <c r="C271" s="24"/>
      <c r="D271" s="24"/>
      <c r="E271" s="25"/>
      <c r="F271" s="49" t="s">
        <v>9</v>
      </c>
      <c r="G271" s="55"/>
      <c r="H271" s="58"/>
      <c r="I271" s="61"/>
      <c r="J271" s="62"/>
      <c r="K271" s="62"/>
      <c r="L271" s="50" t="str">
        <f t="shared" si="60"/>
        <v/>
      </c>
      <c r="M271" s="105"/>
      <c r="O271" s="106"/>
    </row>
    <row r="272" spans="1:17" ht="12" thickBot="1" x14ac:dyDescent="0.2">
      <c r="A272" s="225"/>
      <c r="B272" s="40"/>
      <c r="C272" s="41"/>
      <c r="D272" s="41"/>
      <c r="E272" s="42"/>
      <c r="F272" s="52" t="s">
        <v>10</v>
      </c>
      <c r="G272" s="63"/>
      <c r="H272" s="64"/>
      <c r="I272" s="65"/>
      <c r="J272" s="66"/>
      <c r="K272" s="66"/>
      <c r="L272" s="50" t="str">
        <f t="shared" si="60"/>
        <v/>
      </c>
      <c r="M272" s="105"/>
      <c r="O272" s="106"/>
    </row>
    <row r="273" spans="1:17" ht="22.5" customHeight="1" x14ac:dyDescent="0.15">
      <c r="A273" s="224" t="s">
        <v>87</v>
      </c>
      <c r="B273" s="8" t="s">
        <v>19</v>
      </c>
      <c r="C273" s="9" t="s">
        <v>106</v>
      </c>
      <c r="D273" s="10" t="s">
        <v>23</v>
      </c>
      <c r="E273" s="11" t="s">
        <v>21</v>
      </c>
      <c r="F273" s="8" t="s">
        <v>3</v>
      </c>
      <c r="G273" s="12" t="s">
        <v>0</v>
      </c>
      <c r="H273" s="12" t="s">
        <v>1</v>
      </c>
      <c r="I273" s="13" t="s">
        <v>33</v>
      </c>
      <c r="J273" s="14" t="s">
        <v>32</v>
      </c>
      <c r="K273" s="14" t="s">
        <v>27</v>
      </c>
      <c r="L273" s="15" t="s">
        <v>11</v>
      </c>
      <c r="M273" s="105"/>
      <c r="O273" s="106"/>
      <c r="P273" s="106" t="s">
        <v>23</v>
      </c>
      <c r="Q273" s="106" t="s">
        <v>101</v>
      </c>
    </row>
    <row r="274" spans="1:17" x14ac:dyDescent="0.15">
      <c r="A274" s="225"/>
      <c r="B274" s="67"/>
      <c r="C274" s="55"/>
      <c r="D274" s="68"/>
      <c r="E274" s="69"/>
      <c r="F274" s="49" t="s">
        <v>4</v>
      </c>
      <c r="G274" s="55"/>
      <c r="H274" s="55"/>
      <c r="I274" s="56"/>
      <c r="J274" s="57"/>
      <c r="K274" s="57"/>
      <c r="L274" s="50" t="str">
        <f>IF(I274="","",ROUNDDOWN((20180401-(YEAR(I274)*10000+MONTH(I274)*100+DAY(I274)))/10000,0))</f>
        <v/>
      </c>
      <c r="M274" s="105"/>
      <c r="O274" s="106"/>
      <c r="P274" s="107">
        <f>IF(D274=$E$398,3,2)</f>
        <v>2</v>
      </c>
    </row>
    <row r="275" spans="1:17" x14ac:dyDescent="0.15">
      <c r="A275" s="225"/>
      <c r="B275" s="23"/>
      <c r="C275" s="24"/>
      <c r="D275" s="24"/>
      <c r="E275" s="25"/>
      <c r="F275" s="51" t="s">
        <v>5</v>
      </c>
      <c r="G275" s="58"/>
      <c r="H275" s="58"/>
      <c r="I275" s="59"/>
      <c r="J275" s="60"/>
      <c r="K275" s="60"/>
      <c r="L275" s="50" t="str">
        <f t="shared" ref="L275" si="61">IF(I275="","",ROUNDDOWN((20180401-(YEAR(I275)*10000+MONTH(I275)*100+DAY(I275)))/10000,0))</f>
        <v/>
      </c>
      <c r="M275" s="105"/>
      <c r="O275" s="106"/>
    </row>
    <row r="276" spans="1:17" ht="12" customHeight="1" thickBot="1" x14ac:dyDescent="0.2">
      <c r="A276" s="225"/>
      <c r="B276" s="31" t="s">
        <v>34</v>
      </c>
      <c r="C276" s="32"/>
      <c r="D276" s="32"/>
      <c r="E276" s="25"/>
      <c r="F276" s="49" t="s">
        <v>6</v>
      </c>
      <c r="G276" s="55"/>
      <c r="H276" s="58"/>
      <c r="I276" s="61"/>
      <c r="J276" s="62"/>
      <c r="K276" s="62"/>
      <c r="L276" s="50" t="str">
        <f>IF(I276="","",ROUNDDOWN((20180401-(YEAR(I276)*10000+MONTH(I276)*100+DAY(I276)))/10000,0))</f>
        <v/>
      </c>
      <c r="M276" s="105"/>
      <c r="O276" s="106"/>
    </row>
    <row r="277" spans="1:17" x14ac:dyDescent="0.15">
      <c r="A277" s="225"/>
      <c r="B277" s="35" t="s">
        <v>22</v>
      </c>
      <c r="C277" s="36" t="s">
        <v>35</v>
      </c>
      <c r="D277" s="37"/>
      <c r="E277" s="25"/>
      <c r="F277" s="49" t="s">
        <v>7</v>
      </c>
      <c r="G277" s="55"/>
      <c r="H277" s="58"/>
      <c r="I277" s="61"/>
      <c r="J277" s="62"/>
      <c r="K277" s="62"/>
      <c r="L277" s="50" t="str">
        <f t="shared" ref="L277:L280" si="62">IF(I277="","",ROUNDDOWN((20180401-(YEAR(I277)*10000+MONTH(I277)*100+DAY(I277)))/10000,0))</f>
        <v/>
      </c>
      <c r="M277" s="105"/>
      <c r="O277" s="106"/>
    </row>
    <row r="278" spans="1:17" ht="12" thickBot="1" x14ac:dyDescent="0.2">
      <c r="A278" s="225"/>
      <c r="B278" s="38">
        <f>IF(B274="",0,VLOOKUP(B274,$B$405:$D$410,P274,FALSE))</f>
        <v>0</v>
      </c>
      <c r="C278" s="39">
        <f>IF(B274="",0,E274*300)</f>
        <v>0</v>
      </c>
      <c r="D278" s="24"/>
      <c r="E278" s="25"/>
      <c r="F278" s="49" t="s">
        <v>8</v>
      </c>
      <c r="G278" s="55"/>
      <c r="H278" s="58"/>
      <c r="I278" s="61"/>
      <c r="J278" s="62"/>
      <c r="K278" s="62"/>
      <c r="L278" s="50" t="str">
        <f t="shared" si="62"/>
        <v/>
      </c>
      <c r="M278" s="105"/>
      <c r="O278" s="106"/>
      <c r="Q278" s="108">
        <f>SUM(B278:C278)</f>
        <v>0</v>
      </c>
    </row>
    <row r="279" spans="1:17" x14ac:dyDescent="0.15">
      <c r="A279" s="225"/>
      <c r="B279" s="23"/>
      <c r="C279" s="24"/>
      <c r="D279" s="24"/>
      <c r="E279" s="25"/>
      <c r="F279" s="49" t="s">
        <v>9</v>
      </c>
      <c r="G279" s="55"/>
      <c r="H279" s="58"/>
      <c r="I279" s="61"/>
      <c r="J279" s="62"/>
      <c r="K279" s="62"/>
      <c r="L279" s="50" t="str">
        <f t="shared" si="62"/>
        <v/>
      </c>
      <c r="M279" s="105"/>
      <c r="O279" s="106"/>
    </row>
    <row r="280" spans="1:17" ht="12" thickBot="1" x14ac:dyDescent="0.2">
      <c r="A280" s="225"/>
      <c r="B280" s="40"/>
      <c r="C280" s="41"/>
      <c r="D280" s="41"/>
      <c r="E280" s="42"/>
      <c r="F280" s="52" t="s">
        <v>10</v>
      </c>
      <c r="G280" s="63"/>
      <c r="H280" s="64"/>
      <c r="I280" s="65"/>
      <c r="J280" s="66"/>
      <c r="K280" s="66"/>
      <c r="L280" s="50" t="str">
        <f t="shared" si="62"/>
        <v/>
      </c>
      <c r="M280" s="105"/>
      <c r="O280" s="106"/>
    </row>
    <row r="281" spans="1:17" ht="22.5" customHeight="1" x14ac:dyDescent="0.15">
      <c r="A281" s="224" t="s">
        <v>88</v>
      </c>
      <c r="B281" s="8" t="s">
        <v>19</v>
      </c>
      <c r="C281" s="9" t="s">
        <v>106</v>
      </c>
      <c r="D281" s="10" t="s">
        <v>23</v>
      </c>
      <c r="E281" s="11" t="s">
        <v>21</v>
      </c>
      <c r="F281" s="8" t="s">
        <v>3</v>
      </c>
      <c r="G281" s="12" t="s">
        <v>0</v>
      </c>
      <c r="H281" s="12" t="s">
        <v>1</v>
      </c>
      <c r="I281" s="13" t="s">
        <v>33</v>
      </c>
      <c r="J281" s="14" t="s">
        <v>32</v>
      </c>
      <c r="K281" s="14" t="s">
        <v>27</v>
      </c>
      <c r="L281" s="15" t="s">
        <v>11</v>
      </c>
      <c r="M281" s="105"/>
      <c r="O281" s="106"/>
      <c r="P281" s="106" t="s">
        <v>23</v>
      </c>
      <c r="Q281" s="106" t="s">
        <v>101</v>
      </c>
    </row>
    <row r="282" spans="1:17" x14ac:dyDescent="0.15">
      <c r="A282" s="225"/>
      <c r="B282" s="67"/>
      <c r="C282" s="55"/>
      <c r="D282" s="68"/>
      <c r="E282" s="69"/>
      <c r="F282" s="49" t="s">
        <v>4</v>
      </c>
      <c r="G282" s="55"/>
      <c r="H282" s="55"/>
      <c r="I282" s="56"/>
      <c r="J282" s="57"/>
      <c r="K282" s="57"/>
      <c r="L282" s="50" t="str">
        <f>IF(I282="","",ROUNDDOWN((20180401-(YEAR(I282)*10000+MONTH(I282)*100+DAY(I282)))/10000,0))</f>
        <v/>
      </c>
      <c r="M282" s="105"/>
      <c r="O282" s="106"/>
      <c r="P282" s="107">
        <f>IF(D282=$E$398,3,2)</f>
        <v>2</v>
      </c>
    </row>
    <row r="283" spans="1:17" x14ac:dyDescent="0.15">
      <c r="A283" s="225"/>
      <c r="B283" s="23"/>
      <c r="C283" s="24"/>
      <c r="D283" s="24"/>
      <c r="E283" s="25"/>
      <c r="F283" s="51" t="s">
        <v>5</v>
      </c>
      <c r="G283" s="58"/>
      <c r="H283" s="58"/>
      <c r="I283" s="59"/>
      <c r="J283" s="60"/>
      <c r="K283" s="60"/>
      <c r="L283" s="50" t="str">
        <f t="shared" ref="L283" si="63">IF(I283="","",ROUNDDOWN((20180401-(YEAR(I283)*10000+MONTH(I283)*100+DAY(I283)))/10000,0))</f>
        <v/>
      </c>
      <c r="M283" s="105"/>
      <c r="O283" s="106"/>
    </row>
    <row r="284" spans="1:17" ht="12" customHeight="1" thickBot="1" x14ac:dyDescent="0.2">
      <c r="A284" s="225"/>
      <c r="B284" s="31" t="s">
        <v>34</v>
      </c>
      <c r="C284" s="32"/>
      <c r="D284" s="32"/>
      <c r="E284" s="25"/>
      <c r="F284" s="49" t="s">
        <v>6</v>
      </c>
      <c r="G284" s="55"/>
      <c r="H284" s="58"/>
      <c r="I284" s="61"/>
      <c r="J284" s="62"/>
      <c r="K284" s="62"/>
      <c r="L284" s="50" t="str">
        <f>IF(I284="","",ROUNDDOWN((20180401-(YEAR(I284)*10000+MONTH(I284)*100+DAY(I284)))/10000,0))</f>
        <v/>
      </c>
      <c r="M284" s="105"/>
      <c r="O284" s="106"/>
    </row>
    <row r="285" spans="1:17" x14ac:dyDescent="0.15">
      <c r="A285" s="225"/>
      <c r="B285" s="35" t="s">
        <v>22</v>
      </c>
      <c r="C285" s="36" t="s">
        <v>35</v>
      </c>
      <c r="D285" s="37"/>
      <c r="E285" s="25"/>
      <c r="F285" s="49" t="s">
        <v>7</v>
      </c>
      <c r="G285" s="55"/>
      <c r="H285" s="58"/>
      <c r="I285" s="61"/>
      <c r="J285" s="62"/>
      <c r="K285" s="62"/>
      <c r="L285" s="50" t="str">
        <f t="shared" ref="L285:L288" si="64">IF(I285="","",ROUNDDOWN((20180401-(YEAR(I285)*10000+MONTH(I285)*100+DAY(I285)))/10000,0))</f>
        <v/>
      </c>
      <c r="M285" s="105"/>
      <c r="O285" s="106"/>
    </row>
    <row r="286" spans="1:17" ht="12" thickBot="1" x14ac:dyDescent="0.2">
      <c r="A286" s="225"/>
      <c r="B286" s="38">
        <f>IF(B282="",0,VLOOKUP(B282,$B$405:$D$410,P282,FALSE))</f>
        <v>0</v>
      </c>
      <c r="C286" s="39">
        <f>IF(B282="",0,E282*300)</f>
        <v>0</v>
      </c>
      <c r="D286" s="24"/>
      <c r="E286" s="25"/>
      <c r="F286" s="49" t="s">
        <v>8</v>
      </c>
      <c r="G286" s="55"/>
      <c r="H286" s="58"/>
      <c r="I286" s="61"/>
      <c r="J286" s="62"/>
      <c r="K286" s="62"/>
      <c r="L286" s="50" t="str">
        <f t="shared" si="64"/>
        <v/>
      </c>
      <c r="M286" s="105"/>
      <c r="O286" s="106"/>
      <c r="Q286" s="108">
        <f>SUM(B286:C286)</f>
        <v>0</v>
      </c>
    </row>
    <row r="287" spans="1:17" x14ac:dyDescent="0.15">
      <c r="A287" s="225"/>
      <c r="B287" s="23"/>
      <c r="C287" s="24"/>
      <c r="D287" s="24"/>
      <c r="E287" s="25"/>
      <c r="F287" s="49" t="s">
        <v>9</v>
      </c>
      <c r="G287" s="55"/>
      <c r="H287" s="58"/>
      <c r="I287" s="61"/>
      <c r="J287" s="62"/>
      <c r="K287" s="62"/>
      <c r="L287" s="50" t="str">
        <f t="shared" si="64"/>
        <v/>
      </c>
      <c r="M287" s="105"/>
      <c r="O287" s="106"/>
    </row>
    <row r="288" spans="1:17" ht="12" thickBot="1" x14ac:dyDescent="0.2">
      <c r="A288" s="225"/>
      <c r="B288" s="40"/>
      <c r="C288" s="41"/>
      <c r="D288" s="41"/>
      <c r="E288" s="42"/>
      <c r="F288" s="52" t="s">
        <v>10</v>
      </c>
      <c r="G288" s="63"/>
      <c r="H288" s="64"/>
      <c r="I288" s="65"/>
      <c r="J288" s="66"/>
      <c r="K288" s="66"/>
      <c r="L288" s="50" t="str">
        <f t="shared" si="64"/>
        <v/>
      </c>
      <c r="M288" s="105"/>
      <c r="O288" s="106"/>
    </row>
    <row r="289" spans="1:17" ht="22.5" customHeight="1" x14ac:dyDescent="0.15">
      <c r="A289" s="224" t="s">
        <v>89</v>
      </c>
      <c r="B289" s="8" t="s">
        <v>19</v>
      </c>
      <c r="C289" s="9" t="s">
        <v>106</v>
      </c>
      <c r="D289" s="10" t="s">
        <v>23</v>
      </c>
      <c r="E289" s="11" t="s">
        <v>21</v>
      </c>
      <c r="F289" s="8" t="s">
        <v>3</v>
      </c>
      <c r="G289" s="12" t="s">
        <v>0</v>
      </c>
      <c r="H289" s="12" t="s">
        <v>1</v>
      </c>
      <c r="I289" s="13" t="s">
        <v>33</v>
      </c>
      <c r="J289" s="14" t="s">
        <v>32</v>
      </c>
      <c r="K289" s="14" t="s">
        <v>27</v>
      </c>
      <c r="L289" s="15" t="s">
        <v>11</v>
      </c>
      <c r="M289" s="105"/>
      <c r="O289" s="106"/>
      <c r="P289" s="106" t="s">
        <v>23</v>
      </c>
      <c r="Q289" s="106" t="s">
        <v>101</v>
      </c>
    </row>
    <row r="290" spans="1:17" x14ac:dyDescent="0.15">
      <c r="A290" s="225"/>
      <c r="B290" s="67"/>
      <c r="C290" s="55"/>
      <c r="D290" s="68"/>
      <c r="E290" s="69"/>
      <c r="F290" s="49" t="s">
        <v>4</v>
      </c>
      <c r="G290" s="55"/>
      <c r="H290" s="55"/>
      <c r="I290" s="56"/>
      <c r="J290" s="57"/>
      <c r="K290" s="57"/>
      <c r="L290" s="50" t="str">
        <f>IF(I290="","",ROUNDDOWN((20180401-(YEAR(I290)*10000+MONTH(I290)*100+DAY(I290)))/10000,0))</f>
        <v/>
      </c>
      <c r="M290" s="105"/>
      <c r="O290" s="106"/>
      <c r="P290" s="107">
        <f>IF(D290=$E$398,3,2)</f>
        <v>2</v>
      </c>
    </row>
    <row r="291" spans="1:17" x14ac:dyDescent="0.15">
      <c r="A291" s="225"/>
      <c r="B291" s="23"/>
      <c r="C291" s="24"/>
      <c r="D291" s="24"/>
      <c r="E291" s="25"/>
      <c r="F291" s="51" t="s">
        <v>5</v>
      </c>
      <c r="G291" s="58"/>
      <c r="H291" s="58"/>
      <c r="I291" s="59"/>
      <c r="J291" s="60"/>
      <c r="K291" s="60"/>
      <c r="L291" s="50" t="str">
        <f t="shared" ref="L291" si="65">IF(I291="","",ROUNDDOWN((20180401-(YEAR(I291)*10000+MONTH(I291)*100+DAY(I291)))/10000,0))</f>
        <v/>
      </c>
      <c r="M291" s="105"/>
      <c r="O291" s="106"/>
    </row>
    <row r="292" spans="1:17" ht="12" customHeight="1" thickBot="1" x14ac:dyDescent="0.2">
      <c r="A292" s="225"/>
      <c r="B292" s="31" t="s">
        <v>34</v>
      </c>
      <c r="C292" s="32"/>
      <c r="D292" s="32"/>
      <c r="E292" s="25"/>
      <c r="F292" s="49" t="s">
        <v>6</v>
      </c>
      <c r="G292" s="55"/>
      <c r="H292" s="58"/>
      <c r="I292" s="61"/>
      <c r="J292" s="62"/>
      <c r="K292" s="62"/>
      <c r="L292" s="50" t="str">
        <f>IF(I292="","",ROUNDDOWN((20180401-(YEAR(I292)*10000+MONTH(I292)*100+DAY(I292)))/10000,0))</f>
        <v/>
      </c>
      <c r="M292" s="105"/>
      <c r="O292" s="106"/>
    </row>
    <row r="293" spans="1:17" x14ac:dyDescent="0.15">
      <c r="A293" s="225"/>
      <c r="B293" s="35" t="s">
        <v>22</v>
      </c>
      <c r="C293" s="36" t="s">
        <v>35</v>
      </c>
      <c r="D293" s="37"/>
      <c r="E293" s="25"/>
      <c r="F293" s="49" t="s">
        <v>7</v>
      </c>
      <c r="G293" s="55"/>
      <c r="H293" s="58"/>
      <c r="I293" s="61"/>
      <c r="J293" s="62"/>
      <c r="K293" s="62"/>
      <c r="L293" s="50" t="str">
        <f t="shared" ref="L293:L296" si="66">IF(I293="","",ROUNDDOWN((20180401-(YEAR(I293)*10000+MONTH(I293)*100+DAY(I293)))/10000,0))</f>
        <v/>
      </c>
      <c r="M293" s="105"/>
      <c r="O293" s="106"/>
    </row>
    <row r="294" spans="1:17" ht="12" thickBot="1" x14ac:dyDescent="0.2">
      <c r="A294" s="225"/>
      <c r="B294" s="38">
        <f>IF(B290="",0,VLOOKUP(B290,$B$405:$D$410,P290,FALSE))</f>
        <v>0</v>
      </c>
      <c r="C294" s="39">
        <f>IF(B290="",0,E290*300)</f>
        <v>0</v>
      </c>
      <c r="D294" s="24"/>
      <c r="E294" s="25"/>
      <c r="F294" s="49" t="s">
        <v>8</v>
      </c>
      <c r="G294" s="55"/>
      <c r="H294" s="58"/>
      <c r="I294" s="61"/>
      <c r="J294" s="62"/>
      <c r="K294" s="62"/>
      <c r="L294" s="50" t="str">
        <f t="shared" si="66"/>
        <v/>
      </c>
      <c r="M294" s="105"/>
      <c r="O294" s="106"/>
      <c r="Q294" s="108">
        <f>SUM(B294:C294)</f>
        <v>0</v>
      </c>
    </row>
    <row r="295" spans="1:17" x14ac:dyDescent="0.15">
      <c r="A295" s="225"/>
      <c r="B295" s="23"/>
      <c r="C295" s="24"/>
      <c r="D295" s="24"/>
      <c r="E295" s="25"/>
      <c r="F295" s="49" t="s">
        <v>9</v>
      </c>
      <c r="G295" s="55"/>
      <c r="H295" s="58"/>
      <c r="I295" s="61"/>
      <c r="J295" s="62"/>
      <c r="K295" s="62"/>
      <c r="L295" s="50" t="str">
        <f t="shared" si="66"/>
        <v/>
      </c>
      <c r="M295" s="105"/>
      <c r="O295" s="106"/>
    </row>
    <row r="296" spans="1:17" ht="12" thickBot="1" x14ac:dyDescent="0.2">
      <c r="A296" s="225"/>
      <c r="B296" s="40"/>
      <c r="C296" s="41"/>
      <c r="D296" s="41"/>
      <c r="E296" s="42"/>
      <c r="F296" s="52" t="s">
        <v>10</v>
      </c>
      <c r="G296" s="63"/>
      <c r="H296" s="64"/>
      <c r="I296" s="65"/>
      <c r="J296" s="66"/>
      <c r="K296" s="66"/>
      <c r="L296" s="50" t="str">
        <f t="shared" si="66"/>
        <v/>
      </c>
      <c r="M296" s="105"/>
      <c r="O296" s="106"/>
    </row>
    <row r="297" spans="1:17" ht="22.5" customHeight="1" x14ac:dyDescent="0.15">
      <c r="A297" s="224" t="s">
        <v>90</v>
      </c>
      <c r="B297" s="8" t="s">
        <v>19</v>
      </c>
      <c r="C297" s="9" t="s">
        <v>106</v>
      </c>
      <c r="D297" s="10" t="s">
        <v>23</v>
      </c>
      <c r="E297" s="11" t="s">
        <v>21</v>
      </c>
      <c r="F297" s="8" t="s">
        <v>3</v>
      </c>
      <c r="G297" s="12" t="s">
        <v>0</v>
      </c>
      <c r="H297" s="12" t="s">
        <v>1</v>
      </c>
      <c r="I297" s="13" t="s">
        <v>33</v>
      </c>
      <c r="J297" s="14" t="s">
        <v>32</v>
      </c>
      <c r="K297" s="14" t="s">
        <v>27</v>
      </c>
      <c r="L297" s="15" t="s">
        <v>11</v>
      </c>
      <c r="M297" s="105"/>
      <c r="O297" s="106"/>
      <c r="P297" s="106" t="s">
        <v>23</v>
      </c>
      <c r="Q297" s="106" t="s">
        <v>101</v>
      </c>
    </row>
    <row r="298" spans="1:17" x14ac:dyDescent="0.15">
      <c r="A298" s="225"/>
      <c r="B298" s="67"/>
      <c r="C298" s="55"/>
      <c r="D298" s="68"/>
      <c r="E298" s="69"/>
      <c r="F298" s="49" t="s">
        <v>4</v>
      </c>
      <c r="G298" s="55"/>
      <c r="H298" s="55"/>
      <c r="I298" s="56"/>
      <c r="J298" s="57"/>
      <c r="K298" s="57"/>
      <c r="L298" s="50" t="str">
        <f>IF(I298="","",ROUNDDOWN((20180401-(YEAR(I298)*10000+MONTH(I298)*100+DAY(I298)))/10000,0))</f>
        <v/>
      </c>
      <c r="M298" s="105"/>
      <c r="O298" s="106"/>
      <c r="P298" s="107">
        <f>IF(D298=$E$398,3,2)</f>
        <v>2</v>
      </c>
    </row>
    <row r="299" spans="1:17" x14ac:dyDescent="0.15">
      <c r="A299" s="225"/>
      <c r="B299" s="23"/>
      <c r="C299" s="24"/>
      <c r="D299" s="24"/>
      <c r="E299" s="25"/>
      <c r="F299" s="51" t="s">
        <v>5</v>
      </c>
      <c r="G299" s="58"/>
      <c r="H299" s="58"/>
      <c r="I299" s="59"/>
      <c r="J299" s="60"/>
      <c r="K299" s="60"/>
      <c r="L299" s="50" t="str">
        <f t="shared" ref="L299" si="67">IF(I299="","",ROUNDDOWN((20180401-(YEAR(I299)*10000+MONTH(I299)*100+DAY(I299)))/10000,0))</f>
        <v/>
      </c>
      <c r="M299" s="105"/>
      <c r="O299" s="106"/>
    </row>
    <row r="300" spans="1:17" ht="12" customHeight="1" thickBot="1" x14ac:dyDescent="0.2">
      <c r="A300" s="225"/>
      <c r="B300" s="31" t="s">
        <v>34</v>
      </c>
      <c r="C300" s="32"/>
      <c r="D300" s="32"/>
      <c r="E300" s="25"/>
      <c r="F300" s="49" t="s">
        <v>6</v>
      </c>
      <c r="G300" s="55"/>
      <c r="H300" s="58"/>
      <c r="I300" s="61"/>
      <c r="J300" s="62"/>
      <c r="K300" s="62"/>
      <c r="L300" s="50" t="str">
        <f>IF(I300="","",ROUNDDOWN((20180401-(YEAR(I300)*10000+MONTH(I300)*100+DAY(I300)))/10000,0))</f>
        <v/>
      </c>
      <c r="M300" s="105"/>
      <c r="O300" s="106"/>
    </row>
    <row r="301" spans="1:17" x14ac:dyDescent="0.15">
      <c r="A301" s="225"/>
      <c r="B301" s="35" t="s">
        <v>22</v>
      </c>
      <c r="C301" s="36" t="s">
        <v>35</v>
      </c>
      <c r="D301" s="37"/>
      <c r="E301" s="25"/>
      <c r="F301" s="49" t="s">
        <v>7</v>
      </c>
      <c r="G301" s="55"/>
      <c r="H301" s="58"/>
      <c r="I301" s="61"/>
      <c r="J301" s="62"/>
      <c r="K301" s="62"/>
      <c r="L301" s="50" t="str">
        <f t="shared" ref="L301:L304" si="68">IF(I301="","",ROUNDDOWN((20180401-(YEAR(I301)*10000+MONTH(I301)*100+DAY(I301)))/10000,0))</f>
        <v/>
      </c>
      <c r="M301" s="105"/>
      <c r="O301" s="106"/>
    </row>
    <row r="302" spans="1:17" ht="12" thickBot="1" x14ac:dyDescent="0.2">
      <c r="A302" s="225"/>
      <c r="B302" s="38">
        <f>IF(B298="",0,VLOOKUP(B298,$B$405:$D$410,P298,FALSE))</f>
        <v>0</v>
      </c>
      <c r="C302" s="39">
        <f>IF(B298="",0,E298*300)</f>
        <v>0</v>
      </c>
      <c r="D302" s="24"/>
      <c r="E302" s="25"/>
      <c r="F302" s="49" t="s">
        <v>8</v>
      </c>
      <c r="G302" s="55"/>
      <c r="H302" s="58"/>
      <c r="I302" s="61"/>
      <c r="J302" s="62"/>
      <c r="K302" s="62"/>
      <c r="L302" s="50" t="str">
        <f t="shared" si="68"/>
        <v/>
      </c>
      <c r="M302" s="105"/>
      <c r="O302" s="106"/>
      <c r="Q302" s="108">
        <f>SUM(B302:C302)</f>
        <v>0</v>
      </c>
    </row>
    <row r="303" spans="1:17" x14ac:dyDescent="0.15">
      <c r="A303" s="225"/>
      <c r="B303" s="23"/>
      <c r="C303" s="24"/>
      <c r="D303" s="24"/>
      <c r="E303" s="25"/>
      <c r="F303" s="49" t="s">
        <v>9</v>
      </c>
      <c r="G303" s="55"/>
      <c r="H303" s="58"/>
      <c r="I303" s="61"/>
      <c r="J303" s="62"/>
      <c r="K303" s="62"/>
      <c r="L303" s="50" t="str">
        <f t="shared" si="68"/>
        <v/>
      </c>
      <c r="M303" s="105"/>
      <c r="O303" s="106"/>
    </row>
    <row r="304" spans="1:17" ht="12" thickBot="1" x14ac:dyDescent="0.2">
      <c r="A304" s="225"/>
      <c r="B304" s="40"/>
      <c r="C304" s="41"/>
      <c r="D304" s="41"/>
      <c r="E304" s="42"/>
      <c r="F304" s="52" t="s">
        <v>10</v>
      </c>
      <c r="G304" s="63"/>
      <c r="H304" s="64"/>
      <c r="I304" s="65"/>
      <c r="J304" s="66"/>
      <c r="K304" s="66"/>
      <c r="L304" s="50" t="str">
        <f t="shared" si="68"/>
        <v/>
      </c>
      <c r="M304" s="105"/>
      <c r="O304" s="106"/>
    </row>
    <row r="305" spans="1:17" ht="22.5" customHeight="1" x14ac:dyDescent="0.15">
      <c r="A305" s="224" t="s">
        <v>91</v>
      </c>
      <c r="B305" s="8" t="s">
        <v>19</v>
      </c>
      <c r="C305" s="9" t="s">
        <v>106</v>
      </c>
      <c r="D305" s="10" t="s">
        <v>23</v>
      </c>
      <c r="E305" s="11" t="s">
        <v>21</v>
      </c>
      <c r="F305" s="8" t="s">
        <v>3</v>
      </c>
      <c r="G305" s="12" t="s">
        <v>0</v>
      </c>
      <c r="H305" s="12" t="s">
        <v>1</v>
      </c>
      <c r="I305" s="13" t="s">
        <v>33</v>
      </c>
      <c r="J305" s="14" t="s">
        <v>32</v>
      </c>
      <c r="K305" s="14" t="s">
        <v>27</v>
      </c>
      <c r="L305" s="15" t="s">
        <v>11</v>
      </c>
      <c r="M305" s="105"/>
      <c r="O305" s="106"/>
      <c r="P305" s="106" t="s">
        <v>23</v>
      </c>
      <c r="Q305" s="106" t="s">
        <v>101</v>
      </c>
    </row>
    <row r="306" spans="1:17" x14ac:dyDescent="0.15">
      <c r="A306" s="225"/>
      <c r="B306" s="67"/>
      <c r="C306" s="55"/>
      <c r="D306" s="68"/>
      <c r="E306" s="69"/>
      <c r="F306" s="49" t="s">
        <v>4</v>
      </c>
      <c r="G306" s="55"/>
      <c r="H306" s="55"/>
      <c r="I306" s="56"/>
      <c r="J306" s="57"/>
      <c r="K306" s="57"/>
      <c r="L306" s="50" t="str">
        <f>IF(I306="","",ROUNDDOWN((20180401-(YEAR(I306)*10000+MONTH(I306)*100+DAY(I306)))/10000,0))</f>
        <v/>
      </c>
      <c r="M306" s="105"/>
      <c r="O306" s="106"/>
      <c r="P306" s="107">
        <f>IF(D306=$E$398,3,2)</f>
        <v>2</v>
      </c>
    </row>
    <row r="307" spans="1:17" x14ac:dyDescent="0.15">
      <c r="A307" s="225"/>
      <c r="B307" s="23"/>
      <c r="C307" s="24"/>
      <c r="D307" s="24"/>
      <c r="E307" s="25"/>
      <c r="F307" s="51" t="s">
        <v>5</v>
      </c>
      <c r="G307" s="58"/>
      <c r="H307" s="58"/>
      <c r="I307" s="59"/>
      <c r="J307" s="60"/>
      <c r="K307" s="60"/>
      <c r="L307" s="50" t="str">
        <f t="shared" ref="L307" si="69">IF(I307="","",ROUNDDOWN((20180401-(YEAR(I307)*10000+MONTH(I307)*100+DAY(I307)))/10000,0))</f>
        <v/>
      </c>
      <c r="M307" s="105"/>
      <c r="O307" s="106"/>
    </row>
    <row r="308" spans="1:17" ht="12" customHeight="1" thickBot="1" x14ac:dyDescent="0.2">
      <c r="A308" s="225"/>
      <c r="B308" s="31" t="s">
        <v>34</v>
      </c>
      <c r="C308" s="32"/>
      <c r="D308" s="32"/>
      <c r="E308" s="25"/>
      <c r="F308" s="49" t="s">
        <v>6</v>
      </c>
      <c r="G308" s="55"/>
      <c r="H308" s="58"/>
      <c r="I308" s="61"/>
      <c r="J308" s="62"/>
      <c r="K308" s="62"/>
      <c r="L308" s="50" t="str">
        <f>IF(I308="","",ROUNDDOWN((20180401-(YEAR(I308)*10000+MONTH(I308)*100+DAY(I308)))/10000,0))</f>
        <v/>
      </c>
      <c r="M308" s="105"/>
      <c r="O308" s="106"/>
    </row>
    <row r="309" spans="1:17" x14ac:dyDescent="0.15">
      <c r="A309" s="225"/>
      <c r="B309" s="35" t="s">
        <v>22</v>
      </c>
      <c r="C309" s="36" t="s">
        <v>35</v>
      </c>
      <c r="D309" s="37"/>
      <c r="E309" s="25"/>
      <c r="F309" s="49" t="s">
        <v>7</v>
      </c>
      <c r="G309" s="55"/>
      <c r="H309" s="58"/>
      <c r="I309" s="61"/>
      <c r="J309" s="62"/>
      <c r="K309" s="62"/>
      <c r="L309" s="50" t="str">
        <f t="shared" ref="L309:L312" si="70">IF(I309="","",ROUNDDOWN((20180401-(YEAR(I309)*10000+MONTH(I309)*100+DAY(I309)))/10000,0))</f>
        <v/>
      </c>
      <c r="M309" s="105"/>
      <c r="O309" s="106"/>
    </row>
    <row r="310" spans="1:17" ht="12" thickBot="1" x14ac:dyDescent="0.2">
      <c r="A310" s="225"/>
      <c r="B310" s="38">
        <f>IF(B306="",0,VLOOKUP(B306,$B$405:$D$410,P306,FALSE))</f>
        <v>0</v>
      </c>
      <c r="C310" s="39">
        <f>IF(B306="",0,E306*300)</f>
        <v>0</v>
      </c>
      <c r="D310" s="24"/>
      <c r="E310" s="25"/>
      <c r="F310" s="49" t="s">
        <v>8</v>
      </c>
      <c r="G310" s="55"/>
      <c r="H310" s="58"/>
      <c r="I310" s="61"/>
      <c r="J310" s="62"/>
      <c r="K310" s="62"/>
      <c r="L310" s="50" t="str">
        <f t="shared" si="70"/>
        <v/>
      </c>
      <c r="M310" s="105"/>
      <c r="O310" s="106"/>
      <c r="Q310" s="108">
        <f>SUM(B310:C310)</f>
        <v>0</v>
      </c>
    </row>
    <row r="311" spans="1:17" x14ac:dyDescent="0.15">
      <c r="A311" s="225"/>
      <c r="B311" s="23"/>
      <c r="C311" s="24"/>
      <c r="D311" s="24"/>
      <c r="E311" s="25"/>
      <c r="F311" s="49" t="s">
        <v>9</v>
      </c>
      <c r="G311" s="55"/>
      <c r="H311" s="58"/>
      <c r="I311" s="61"/>
      <c r="J311" s="62"/>
      <c r="K311" s="62"/>
      <c r="L311" s="50" t="str">
        <f t="shared" si="70"/>
        <v/>
      </c>
      <c r="M311" s="105"/>
      <c r="O311" s="106"/>
    </row>
    <row r="312" spans="1:17" ht="12" thickBot="1" x14ac:dyDescent="0.2">
      <c r="A312" s="225"/>
      <c r="B312" s="40"/>
      <c r="C312" s="41"/>
      <c r="D312" s="41"/>
      <c r="E312" s="42"/>
      <c r="F312" s="52" t="s">
        <v>10</v>
      </c>
      <c r="G312" s="63"/>
      <c r="H312" s="64"/>
      <c r="I312" s="65"/>
      <c r="J312" s="66"/>
      <c r="K312" s="66"/>
      <c r="L312" s="50" t="str">
        <f t="shared" si="70"/>
        <v/>
      </c>
      <c r="M312" s="105"/>
      <c r="O312" s="106"/>
    </row>
    <row r="313" spans="1:17" ht="22.5" customHeight="1" x14ac:dyDescent="0.15">
      <c r="A313" s="224" t="s">
        <v>92</v>
      </c>
      <c r="B313" s="8" t="s">
        <v>19</v>
      </c>
      <c r="C313" s="9" t="s">
        <v>106</v>
      </c>
      <c r="D313" s="10" t="s">
        <v>23</v>
      </c>
      <c r="E313" s="11" t="s">
        <v>21</v>
      </c>
      <c r="F313" s="8" t="s">
        <v>3</v>
      </c>
      <c r="G313" s="12" t="s">
        <v>0</v>
      </c>
      <c r="H313" s="12" t="s">
        <v>1</v>
      </c>
      <c r="I313" s="13" t="s">
        <v>33</v>
      </c>
      <c r="J313" s="14" t="s">
        <v>32</v>
      </c>
      <c r="K313" s="14" t="s">
        <v>27</v>
      </c>
      <c r="L313" s="15" t="s">
        <v>11</v>
      </c>
      <c r="M313" s="105"/>
      <c r="O313" s="106"/>
      <c r="P313" s="106" t="s">
        <v>23</v>
      </c>
      <c r="Q313" s="106" t="s">
        <v>101</v>
      </c>
    </row>
    <row r="314" spans="1:17" x14ac:dyDescent="0.15">
      <c r="A314" s="225"/>
      <c r="B314" s="67"/>
      <c r="C314" s="55"/>
      <c r="D314" s="68"/>
      <c r="E314" s="69"/>
      <c r="F314" s="49" t="s">
        <v>4</v>
      </c>
      <c r="G314" s="55"/>
      <c r="H314" s="55"/>
      <c r="I314" s="56"/>
      <c r="J314" s="57"/>
      <c r="K314" s="57"/>
      <c r="L314" s="50" t="str">
        <f>IF(I314="","",ROUNDDOWN((20180401-(YEAR(I314)*10000+MONTH(I314)*100+DAY(I314)))/10000,0))</f>
        <v/>
      </c>
      <c r="M314" s="105"/>
      <c r="O314" s="106"/>
      <c r="P314" s="107">
        <f>IF(D314=$E$398,3,2)</f>
        <v>2</v>
      </c>
    </row>
    <row r="315" spans="1:17" x14ac:dyDescent="0.15">
      <c r="A315" s="225"/>
      <c r="B315" s="23"/>
      <c r="C315" s="24"/>
      <c r="D315" s="24"/>
      <c r="E315" s="25"/>
      <c r="F315" s="51" t="s">
        <v>5</v>
      </c>
      <c r="G315" s="58"/>
      <c r="H315" s="58"/>
      <c r="I315" s="59"/>
      <c r="J315" s="60"/>
      <c r="K315" s="60"/>
      <c r="L315" s="50" t="str">
        <f t="shared" ref="L315" si="71">IF(I315="","",ROUNDDOWN((20180401-(YEAR(I315)*10000+MONTH(I315)*100+DAY(I315)))/10000,0))</f>
        <v/>
      </c>
      <c r="M315" s="105"/>
      <c r="O315" s="106"/>
    </row>
    <row r="316" spans="1:17" ht="12" customHeight="1" thickBot="1" x14ac:dyDescent="0.2">
      <c r="A316" s="225"/>
      <c r="B316" s="31" t="s">
        <v>34</v>
      </c>
      <c r="C316" s="32"/>
      <c r="D316" s="32"/>
      <c r="E316" s="25"/>
      <c r="F316" s="49" t="s">
        <v>6</v>
      </c>
      <c r="G316" s="55"/>
      <c r="H316" s="58"/>
      <c r="I316" s="61"/>
      <c r="J316" s="62"/>
      <c r="K316" s="62"/>
      <c r="L316" s="50" t="str">
        <f>IF(I316="","",ROUNDDOWN((20180401-(YEAR(I316)*10000+MONTH(I316)*100+DAY(I316)))/10000,0))</f>
        <v/>
      </c>
      <c r="M316" s="105"/>
      <c r="O316" s="106"/>
    </row>
    <row r="317" spans="1:17" x14ac:dyDescent="0.15">
      <c r="A317" s="225"/>
      <c r="B317" s="35" t="s">
        <v>22</v>
      </c>
      <c r="C317" s="36" t="s">
        <v>35</v>
      </c>
      <c r="D317" s="37"/>
      <c r="E317" s="25"/>
      <c r="F317" s="49" t="s">
        <v>7</v>
      </c>
      <c r="G317" s="55"/>
      <c r="H317" s="58"/>
      <c r="I317" s="61"/>
      <c r="J317" s="62"/>
      <c r="K317" s="62"/>
      <c r="L317" s="50" t="str">
        <f t="shared" ref="L317:L320" si="72">IF(I317="","",ROUNDDOWN((20180401-(YEAR(I317)*10000+MONTH(I317)*100+DAY(I317)))/10000,0))</f>
        <v/>
      </c>
      <c r="M317" s="105"/>
      <c r="O317" s="106"/>
    </row>
    <row r="318" spans="1:17" ht="12" thickBot="1" x14ac:dyDescent="0.2">
      <c r="A318" s="225"/>
      <c r="B318" s="38">
        <f>IF(B314="",0,VLOOKUP(B314,$B$405:$D$410,P314,FALSE))</f>
        <v>0</v>
      </c>
      <c r="C318" s="39">
        <f>IF(B314="",0,E314*300)</f>
        <v>0</v>
      </c>
      <c r="D318" s="24"/>
      <c r="E318" s="25"/>
      <c r="F318" s="49" t="s">
        <v>8</v>
      </c>
      <c r="G318" s="55"/>
      <c r="H318" s="58"/>
      <c r="I318" s="61"/>
      <c r="J318" s="62"/>
      <c r="K318" s="62"/>
      <c r="L318" s="50" t="str">
        <f t="shared" si="72"/>
        <v/>
      </c>
      <c r="M318" s="105"/>
      <c r="O318" s="106"/>
      <c r="Q318" s="108">
        <f>SUM(B318:C318)</f>
        <v>0</v>
      </c>
    </row>
    <row r="319" spans="1:17" x14ac:dyDescent="0.15">
      <c r="A319" s="225"/>
      <c r="B319" s="23"/>
      <c r="C319" s="24"/>
      <c r="D319" s="24"/>
      <c r="E319" s="25"/>
      <c r="F319" s="49" t="s">
        <v>9</v>
      </c>
      <c r="G319" s="55"/>
      <c r="H319" s="58"/>
      <c r="I319" s="61"/>
      <c r="J319" s="62"/>
      <c r="K319" s="62"/>
      <c r="L319" s="50" t="str">
        <f t="shared" si="72"/>
        <v/>
      </c>
      <c r="M319" s="105"/>
      <c r="O319" s="106"/>
    </row>
    <row r="320" spans="1:17" ht="12" thickBot="1" x14ac:dyDescent="0.2">
      <c r="A320" s="225"/>
      <c r="B320" s="40"/>
      <c r="C320" s="41"/>
      <c r="D320" s="41"/>
      <c r="E320" s="42"/>
      <c r="F320" s="52" t="s">
        <v>10</v>
      </c>
      <c r="G320" s="63"/>
      <c r="H320" s="64"/>
      <c r="I320" s="65"/>
      <c r="J320" s="66"/>
      <c r="K320" s="66"/>
      <c r="L320" s="50" t="str">
        <f t="shared" si="72"/>
        <v/>
      </c>
      <c r="M320" s="105"/>
      <c r="O320" s="106"/>
    </row>
    <row r="321" spans="1:17" ht="22.5" customHeight="1" x14ac:dyDescent="0.15">
      <c r="A321" s="224" t="s">
        <v>93</v>
      </c>
      <c r="B321" s="8" t="s">
        <v>19</v>
      </c>
      <c r="C321" s="9" t="s">
        <v>106</v>
      </c>
      <c r="D321" s="10" t="s">
        <v>23</v>
      </c>
      <c r="E321" s="11" t="s">
        <v>21</v>
      </c>
      <c r="F321" s="8" t="s">
        <v>3</v>
      </c>
      <c r="G321" s="12" t="s">
        <v>0</v>
      </c>
      <c r="H321" s="12" t="s">
        <v>1</v>
      </c>
      <c r="I321" s="13" t="s">
        <v>33</v>
      </c>
      <c r="J321" s="14" t="s">
        <v>32</v>
      </c>
      <c r="K321" s="14" t="s">
        <v>27</v>
      </c>
      <c r="L321" s="15" t="s">
        <v>11</v>
      </c>
      <c r="M321" s="105"/>
      <c r="O321" s="106"/>
      <c r="P321" s="106" t="s">
        <v>23</v>
      </c>
      <c r="Q321" s="106" t="s">
        <v>101</v>
      </c>
    </row>
    <row r="322" spans="1:17" x14ac:dyDescent="0.15">
      <c r="A322" s="225"/>
      <c r="B322" s="67"/>
      <c r="C322" s="55"/>
      <c r="D322" s="68"/>
      <c r="E322" s="69"/>
      <c r="F322" s="49" t="s">
        <v>4</v>
      </c>
      <c r="G322" s="55"/>
      <c r="H322" s="55"/>
      <c r="I322" s="56"/>
      <c r="J322" s="57"/>
      <c r="K322" s="57"/>
      <c r="L322" s="50" t="str">
        <f>IF(I322="","",ROUNDDOWN((20180401-(YEAR(I322)*10000+MONTH(I322)*100+DAY(I322)))/10000,0))</f>
        <v/>
      </c>
      <c r="M322" s="105"/>
      <c r="O322" s="106"/>
      <c r="P322" s="107">
        <f>IF(D322=$E$398,3,2)</f>
        <v>2</v>
      </c>
    </row>
    <row r="323" spans="1:17" x14ac:dyDescent="0.15">
      <c r="A323" s="225"/>
      <c r="B323" s="23"/>
      <c r="C323" s="24"/>
      <c r="D323" s="24"/>
      <c r="E323" s="25"/>
      <c r="F323" s="51" t="s">
        <v>5</v>
      </c>
      <c r="G323" s="58"/>
      <c r="H323" s="58"/>
      <c r="I323" s="59"/>
      <c r="J323" s="60"/>
      <c r="K323" s="60"/>
      <c r="L323" s="50" t="str">
        <f t="shared" ref="L323" si="73">IF(I323="","",ROUNDDOWN((20180401-(YEAR(I323)*10000+MONTH(I323)*100+DAY(I323)))/10000,0))</f>
        <v/>
      </c>
      <c r="M323" s="105"/>
      <c r="O323" s="106"/>
    </row>
    <row r="324" spans="1:17" ht="12" customHeight="1" thickBot="1" x14ac:dyDescent="0.2">
      <c r="A324" s="225"/>
      <c r="B324" s="31" t="s">
        <v>34</v>
      </c>
      <c r="C324" s="32"/>
      <c r="D324" s="32"/>
      <c r="E324" s="25"/>
      <c r="F324" s="49" t="s">
        <v>6</v>
      </c>
      <c r="G324" s="55"/>
      <c r="H324" s="58"/>
      <c r="I324" s="61"/>
      <c r="J324" s="62"/>
      <c r="K324" s="62"/>
      <c r="L324" s="50" t="str">
        <f>IF(I324="","",ROUNDDOWN((20180401-(YEAR(I324)*10000+MONTH(I324)*100+DAY(I324)))/10000,0))</f>
        <v/>
      </c>
      <c r="M324" s="105"/>
      <c r="O324" s="106"/>
    </row>
    <row r="325" spans="1:17" x14ac:dyDescent="0.15">
      <c r="A325" s="225"/>
      <c r="B325" s="35" t="s">
        <v>22</v>
      </c>
      <c r="C325" s="36" t="s">
        <v>35</v>
      </c>
      <c r="D325" s="37"/>
      <c r="E325" s="25"/>
      <c r="F325" s="49" t="s">
        <v>7</v>
      </c>
      <c r="G325" s="55"/>
      <c r="H325" s="58"/>
      <c r="I325" s="61"/>
      <c r="J325" s="62"/>
      <c r="K325" s="62"/>
      <c r="L325" s="50" t="str">
        <f t="shared" ref="L325:L328" si="74">IF(I325="","",ROUNDDOWN((20180401-(YEAR(I325)*10000+MONTH(I325)*100+DAY(I325)))/10000,0))</f>
        <v/>
      </c>
      <c r="M325" s="105"/>
      <c r="O325" s="106"/>
    </row>
    <row r="326" spans="1:17" ht="12" thickBot="1" x14ac:dyDescent="0.2">
      <c r="A326" s="225"/>
      <c r="B326" s="38">
        <f>IF(B322="",0,VLOOKUP(B322,$B$405:$D$410,P322,FALSE))</f>
        <v>0</v>
      </c>
      <c r="C326" s="39">
        <f>IF(B322="",0,E322*300)</f>
        <v>0</v>
      </c>
      <c r="D326" s="24"/>
      <c r="E326" s="25"/>
      <c r="F326" s="49" t="s">
        <v>8</v>
      </c>
      <c r="G326" s="55"/>
      <c r="H326" s="58"/>
      <c r="I326" s="61"/>
      <c r="J326" s="62"/>
      <c r="K326" s="62"/>
      <c r="L326" s="50" t="str">
        <f t="shared" si="74"/>
        <v/>
      </c>
      <c r="M326" s="105"/>
      <c r="O326" s="106"/>
      <c r="Q326" s="108">
        <f>SUM(B326:C326)</f>
        <v>0</v>
      </c>
    </row>
    <row r="327" spans="1:17" x14ac:dyDescent="0.15">
      <c r="A327" s="225"/>
      <c r="B327" s="23"/>
      <c r="C327" s="24"/>
      <c r="D327" s="24"/>
      <c r="E327" s="25"/>
      <c r="F327" s="49" t="s">
        <v>9</v>
      </c>
      <c r="G327" s="55"/>
      <c r="H327" s="58"/>
      <c r="I327" s="61"/>
      <c r="J327" s="62"/>
      <c r="K327" s="62"/>
      <c r="L327" s="50" t="str">
        <f t="shared" si="74"/>
        <v/>
      </c>
      <c r="M327" s="105"/>
      <c r="O327" s="106"/>
    </row>
    <row r="328" spans="1:17" ht="12" thickBot="1" x14ac:dyDescent="0.2">
      <c r="A328" s="225"/>
      <c r="B328" s="40"/>
      <c r="C328" s="41"/>
      <c r="D328" s="41"/>
      <c r="E328" s="42"/>
      <c r="F328" s="52" t="s">
        <v>10</v>
      </c>
      <c r="G328" s="63"/>
      <c r="H328" s="64"/>
      <c r="I328" s="65"/>
      <c r="J328" s="66"/>
      <c r="K328" s="66"/>
      <c r="L328" s="50" t="str">
        <f t="shared" si="74"/>
        <v/>
      </c>
      <c r="M328" s="105"/>
      <c r="O328" s="106"/>
    </row>
    <row r="329" spans="1:17" ht="22.5" customHeight="1" x14ac:dyDescent="0.15">
      <c r="A329" s="224" t="s">
        <v>94</v>
      </c>
      <c r="B329" s="8" t="s">
        <v>19</v>
      </c>
      <c r="C329" s="9" t="s">
        <v>106</v>
      </c>
      <c r="D329" s="10" t="s">
        <v>23</v>
      </c>
      <c r="E329" s="11" t="s">
        <v>21</v>
      </c>
      <c r="F329" s="8" t="s">
        <v>3</v>
      </c>
      <c r="G329" s="12" t="s">
        <v>0</v>
      </c>
      <c r="H329" s="12" t="s">
        <v>1</v>
      </c>
      <c r="I329" s="13" t="s">
        <v>33</v>
      </c>
      <c r="J329" s="14" t="s">
        <v>32</v>
      </c>
      <c r="K329" s="14" t="s">
        <v>27</v>
      </c>
      <c r="L329" s="15" t="s">
        <v>11</v>
      </c>
      <c r="M329" s="105"/>
      <c r="O329" s="106"/>
      <c r="P329" s="106" t="s">
        <v>23</v>
      </c>
      <c r="Q329" s="106" t="s">
        <v>101</v>
      </c>
    </row>
    <row r="330" spans="1:17" x14ac:dyDescent="0.15">
      <c r="A330" s="225"/>
      <c r="B330" s="67"/>
      <c r="C330" s="55"/>
      <c r="D330" s="68"/>
      <c r="E330" s="69"/>
      <c r="F330" s="49" t="s">
        <v>4</v>
      </c>
      <c r="G330" s="55"/>
      <c r="H330" s="55"/>
      <c r="I330" s="56"/>
      <c r="J330" s="57"/>
      <c r="K330" s="57"/>
      <c r="L330" s="50" t="str">
        <f>IF(I330="","",ROUNDDOWN((20180401-(YEAR(I330)*10000+MONTH(I330)*100+DAY(I330)))/10000,0))</f>
        <v/>
      </c>
      <c r="M330" s="105"/>
      <c r="O330" s="106"/>
      <c r="P330" s="107">
        <f>IF(D330=$E$398,3,2)</f>
        <v>2</v>
      </c>
    </row>
    <row r="331" spans="1:17" x14ac:dyDescent="0.15">
      <c r="A331" s="225"/>
      <c r="B331" s="23"/>
      <c r="C331" s="24"/>
      <c r="D331" s="24"/>
      <c r="E331" s="25"/>
      <c r="F331" s="51" t="s">
        <v>5</v>
      </c>
      <c r="G331" s="58"/>
      <c r="H331" s="58"/>
      <c r="I331" s="59"/>
      <c r="J331" s="60"/>
      <c r="K331" s="60"/>
      <c r="L331" s="50" t="str">
        <f t="shared" ref="L331" si="75">IF(I331="","",ROUNDDOWN((20180401-(YEAR(I331)*10000+MONTH(I331)*100+DAY(I331)))/10000,0))</f>
        <v/>
      </c>
      <c r="M331" s="105"/>
      <c r="O331" s="106"/>
    </row>
    <row r="332" spans="1:17" ht="12" customHeight="1" thickBot="1" x14ac:dyDescent="0.2">
      <c r="A332" s="225"/>
      <c r="B332" s="31" t="s">
        <v>34</v>
      </c>
      <c r="C332" s="32"/>
      <c r="D332" s="32"/>
      <c r="E332" s="25"/>
      <c r="F332" s="49" t="s">
        <v>6</v>
      </c>
      <c r="G332" s="55"/>
      <c r="H332" s="58"/>
      <c r="I332" s="61"/>
      <c r="J332" s="62"/>
      <c r="K332" s="62"/>
      <c r="L332" s="50" t="str">
        <f>IF(I332="","",ROUNDDOWN((20180401-(YEAR(I332)*10000+MONTH(I332)*100+DAY(I332)))/10000,0))</f>
        <v/>
      </c>
      <c r="M332" s="105"/>
      <c r="O332" s="106"/>
    </row>
    <row r="333" spans="1:17" x14ac:dyDescent="0.15">
      <c r="A333" s="225"/>
      <c r="B333" s="35" t="s">
        <v>22</v>
      </c>
      <c r="C333" s="36" t="s">
        <v>35</v>
      </c>
      <c r="D333" s="37"/>
      <c r="E333" s="25"/>
      <c r="F333" s="49" t="s">
        <v>7</v>
      </c>
      <c r="G333" s="55"/>
      <c r="H333" s="58"/>
      <c r="I333" s="61"/>
      <c r="J333" s="62"/>
      <c r="K333" s="62"/>
      <c r="L333" s="50" t="str">
        <f t="shared" ref="L333:L336" si="76">IF(I333="","",ROUNDDOWN((20180401-(YEAR(I333)*10000+MONTH(I333)*100+DAY(I333)))/10000,0))</f>
        <v/>
      </c>
      <c r="M333" s="105"/>
      <c r="O333" s="106"/>
    </row>
    <row r="334" spans="1:17" ht="12" thickBot="1" x14ac:dyDescent="0.2">
      <c r="A334" s="225"/>
      <c r="B334" s="38">
        <f>IF(B330="",0,VLOOKUP(B330,$B$405:$D$410,P330,FALSE))</f>
        <v>0</v>
      </c>
      <c r="C334" s="39">
        <f>IF(B330="",0,E330*300)</f>
        <v>0</v>
      </c>
      <c r="D334" s="24"/>
      <c r="E334" s="25"/>
      <c r="F334" s="49" t="s">
        <v>8</v>
      </c>
      <c r="G334" s="55"/>
      <c r="H334" s="58"/>
      <c r="I334" s="61"/>
      <c r="J334" s="62"/>
      <c r="K334" s="62"/>
      <c r="L334" s="50" t="str">
        <f t="shared" si="76"/>
        <v/>
      </c>
      <c r="M334" s="105"/>
      <c r="O334" s="106"/>
      <c r="Q334" s="108">
        <f>SUM(B334:C334)</f>
        <v>0</v>
      </c>
    </row>
    <row r="335" spans="1:17" x14ac:dyDescent="0.15">
      <c r="A335" s="225"/>
      <c r="B335" s="23"/>
      <c r="C335" s="24"/>
      <c r="D335" s="24"/>
      <c r="E335" s="25"/>
      <c r="F335" s="49" t="s">
        <v>9</v>
      </c>
      <c r="G335" s="55"/>
      <c r="H335" s="58"/>
      <c r="I335" s="61"/>
      <c r="J335" s="62"/>
      <c r="K335" s="62"/>
      <c r="L335" s="50" t="str">
        <f t="shared" si="76"/>
        <v/>
      </c>
      <c r="M335" s="105"/>
      <c r="O335" s="106"/>
    </row>
    <row r="336" spans="1:17" ht="12" thickBot="1" x14ac:dyDescent="0.2">
      <c r="A336" s="225"/>
      <c r="B336" s="40"/>
      <c r="C336" s="41"/>
      <c r="D336" s="41"/>
      <c r="E336" s="42"/>
      <c r="F336" s="52" t="s">
        <v>10</v>
      </c>
      <c r="G336" s="63"/>
      <c r="H336" s="64"/>
      <c r="I336" s="65"/>
      <c r="J336" s="66"/>
      <c r="K336" s="66"/>
      <c r="L336" s="50" t="str">
        <f t="shared" si="76"/>
        <v/>
      </c>
      <c r="M336" s="105"/>
      <c r="O336" s="106"/>
    </row>
    <row r="337" spans="1:17" ht="22.5" customHeight="1" x14ac:dyDescent="0.15">
      <c r="A337" s="224" t="s">
        <v>95</v>
      </c>
      <c r="B337" s="8" t="s">
        <v>19</v>
      </c>
      <c r="C337" s="9" t="s">
        <v>106</v>
      </c>
      <c r="D337" s="10" t="s">
        <v>23</v>
      </c>
      <c r="E337" s="11" t="s">
        <v>21</v>
      </c>
      <c r="F337" s="8" t="s">
        <v>3</v>
      </c>
      <c r="G337" s="12" t="s">
        <v>0</v>
      </c>
      <c r="H337" s="12" t="s">
        <v>1</v>
      </c>
      <c r="I337" s="13" t="s">
        <v>33</v>
      </c>
      <c r="J337" s="14" t="s">
        <v>32</v>
      </c>
      <c r="K337" s="14" t="s">
        <v>27</v>
      </c>
      <c r="L337" s="15" t="s">
        <v>11</v>
      </c>
      <c r="M337" s="105"/>
      <c r="O337" s="106"/>
      <c r="P337" s="106" t="s">
        <v>23</v>
      </c>
      <c r="Q337" s="106" t="s">
        <v>101</v>
      </c>
    </row>
    <row r="338" spans="1:17" x14ac:dyDescent="0.15">
      <c r="A338" s="225"/>
      <c r="B338" s="67"/>
      <c r="C338" s="55"/>
      <c r="D338" s="68"/>
      <c r="E338" s="69"/>
      <c r="F338" s="49" t="s">
        <v>4</v>
      </c>
      <c r="G338" s="55"/>
      <c r="H338" s="55"/>
      <c r="I338" s="56"/>
      <c r="J338" s="57"/>
      <c r="K338" s="57"/>
      <c r="L338" s="50" t="str">
        <f>IF(I338="","",ROUNDDOWN((20180401-(YEAR(I338)*10000+MONTH(I338)*100+DAY(I338)))/10000,0))</f>
        <v/>
      </c>
      <c r="M338" s="105"/>
      <c r="O338" s="106"/>
      <c r="P338" s="107">
        <f>IF(D338=$E$398,3,2)</f>
        <v>2</v>
      </c>
    </row>
    <row r="339" spans="1:17" x14ac:dyDescent="0.15">
      <c r="A339" s="225"/>
      <c r="B339" s="23"/>
      <c r="C339" s="24"/>
      <c r="D339" s="24"/>
      <c r="E339" s="25"/>
      <c r="F339" s="51" t="s">
        <v>5</v>
      </c>
      <c r="G339" s="58"/>
      <c r="H339" s="58"/>
      <c r="I339" s="59"/>
      <c r="J339" s="60"/>
      <c r="K339" s="60"/>
      <c r="L339" s="50" t="str">
        <f t="shared" ref="L339" si="77">IF(I339="","",ROUNDDOWN((20180401-(YEAR(I339)*10000+MONTH(I339)*100+DAY(I339)))/10000,0))</f>
        <v/>
      </c>
      <c r="M339" s="105"/>
      <c r="O339" s="106"/>
    </row>
    <row r="340" spans="1:17" ht="12" customHeight="1" thickBot="1" x14ac:dyDescent="0.2">
      <c r="A340" s="225"/>
      <c r="B340" s="31" t="s">
        <v>34</v>
      </c>
      <c r="C340" s="32"/>
      <c r="D340" s="32"/>
      <c r="E340" s="25"/>
      <c r="F340" s="49" t="s">
        <v>6</v>
      </c>
      <c r="G340" s="55"/>
      <c r="H340" s="58"/>
      <c r="I340" s="61"/>
      <c r="J340" s="62"/>
      <c r="K340" s="62"/>
      <c r="L340" s="50" t="str">
        <f>IF(I340="","",ROUNDDOWN((20180401-(YEAR(I340)*10000+MONTH(I340)*100+DAY(I340)))/10000,0))</f>
        <v/>
      </c>
      <c r="M340" s="105"/>
      <c r="O340" s="106"/>
    </row>
    <row r="341" spans="1:17" x14ac:dyDescent="0.15">
      <c r="A341" s="225"/>
      <c r="B341" s="35" t="s">
        <v>22</v>
      </c>
      <c r="C341" s="36" t="s">
        <v>35</v>
      </c>
      <c r="D341" s="37"/>
      <c r="E341" s="25"/>
      <c r="F341" s="49" t="s">
        <v>7</v>
      </c>
      <c r="G341" s="55"/>
      <c r="H341" s="58"/>
      <c r="I341" s="61"/>
      <c r="J341" s="62"/>
      <c r="K341" s="62"/>
      <c r="L341" s="50" t="str">
        <f t="shared" ref="L341:L344" si="78">IF(I341="","",ROUNDDOWN((20180401-(YEAR(I341)*10000+MONTH(I341)*100+DAY(I341)))/10000,0))</f>
        <v/>
      </c>
      <c r="M341" s="105"/>
      <c r="O341" s="106"/>
    </row>
    <row r="342" spans="1:17" ht="12" thickBot="1" x14ac:dyDescent="0.2">
      <c r="A342" s="225"/>
      <c r="B342" s="38">
        <f>IF(B338="",0,VLOOKUP(B338,$B$405:$D$410,P338,FALSE))</f>
        <v>0</v>
      </c>
      <c r="C342" s="39">
        <f>IF(B338="",0,E338*300)</f>
        <v>0</v>
      </c>
      <c r="D342" s="24"/>
      <c r="E342" s="25"/>
      <c r="F342" s="49" t="s">
        <v>8</v>
      </c>
      <c r="G342" s="55"/>
      <c r="H342" s="58"/>
      <c r="I342" s="61"/>
      <c r="J342" s="62"/>
      <c r="K342" s="62"/>
      <c r="L342" s="50" t="str">
        <f t="shared" si="78"/>
        <v/>
      </c>
      <c r="M342" s="105"/>
      <c r="O342" s="106"/>
      <c r="Q342" s="108">
        <f>SUM(B342:C342)</f>
        <v>0</v>
      </c>
    </row>
    <row r="343" spans="1:17" x14ac:dyDescent="0.15">
      <c r="A343" s="225"/>
      <c r="B343" s="23"/>
      <c r="C343" s="24"/>
      <c r="D343" s="24"/>
      <c r="E343" s="25"/>
      <c r="F343" s="49" t="s">
        <v>9</v>
      </c>
      <c r="G343" s="55"/>
      <c r="H343" s="58"/>
      <c r="I343" s="61"/>
      <c r="J343" s="62"/>
      <c r="K343" s="62"/>
      <c r="L343" s="50" t="str">
        <f t="shared" si="78"/>
        <v/>
      </c>
      <c r="M343" s="105"/>
      <c r="O343" s="106"/>
    </row>
    <row r="344" spans="1:17" ht="12" thickBot="1" x14ac:dyDescent="0.2">
      <c r="A344" s="225"/>
      <c r="B344" s="40"/>
      <c r="C344" s="41"/>
      <c r="D344" s="41"/>
      <c r="E344" s="42"/>
      <c r="F344" s="52" t="s">
        <v>10</v>
      </c>
      <c r="G344" s="63"/>
      <c r="H344" s="64"/>
      <c r="I344" s="65"/>
      <c r="J344" s="66"/>
      <c r="K344" s="66"/>
      <c r="L344" s="50" t="str">
        <f t="shared" si="78"/>
        <v/>
      </c>
      <c r="M344" s="105"/>
      <c r="O344" s="106"/>
    </row>
    <row r="345" spans="1:17" ht="22.5" customHeight="1" x14ac:dyDescent="0.15">
      <c r="A345" s="224" t="s">
        <v>96</v>
      </c>
      <c r="B345" s="8" t="s">
        <v>19</v>
      </c>
      <c r="C345" s="9" t="s">
        <v>106</v>
      </c>
      <c r="D345" s="10" t="s">
        <v>23</v>
      </c>
      <c r="E345" s="11" t="s">
        <v>21</v>
      </c>
      <c r="F345" s="8" t="s">
        <v>3</v>
      </c>
      <c r="G345" s="12" t="s">
        <v>0</v>
      </c>
      <c r="H345" s="12" t="s">
        <v>1</v>
      </c>
      <c r="I345" s="13" t="s">
        <v>33</v>
      </c>
      <c r="J345" s="14" t="s">
        <v>32</v>
      </c>
      <c r="K345" s="14" t="s">
        <v>27</v>
      </c>
      <c r="L345" s="15" t="s">
        <v>11</v>
      </c>
      <c r="M345" s="105"/>
      <c r="O345" s="106"/>
      <c r="P345" s="106" t="s">
        <v>23</v>
      </c>
      <c r="Q345" s="106" t="s">
        <v>101</v>
      </c>
    </row>
    <row r="346" spans="1:17" x14ac:dyDescent="0.15">
      <c r="A346" s="225"/>
      <c r="B346" s="67"/>
      <c r="C346" s="55"/>
      <c r="D346" s="68"/>
      <c r="E346" s="69"/>
      <c r="F346" s="49" t="s">
        <v>4</v>
      </c>
      <c r="G346" s="55"/>
      <c r="H346" s="55"/>
      <c r="I346" s="56"/>
      <c r="J346" s="57"/>
      <c r="K346" s="57"/>
      <c r="L346" s="50" t="str">
        <f>IF(I346="","",ROUNDDOWN((20180401-(YEAR(I346)*10000+MONTH(I346)*100+DAY(I346)))/10000,0))</f>
        <v/>
      </c>
      <c r="M346" s="105"/>
      <c r="O346" s="106"/>
      <c r="P346" s="107">
        <f>IF(D346=$E$398,3,2)</f>
        <v>2</v>
      </c>
    </row>
    <row r="347" spans="1:17" x14ac:dyDescent="0.15">
      <c r="A347" s="225"/>
      <c r="B347" s="23"/>
      <c r="C347" s="24"/>
      <c r="D347" s="24"/>
      <c r="E347" s="25"/>
      <c r="F347" s="51" t="s">
        <v>5</v>
      </c>
      <c r="G347" s="58"/>
      <c r="H347" s="58"/>
      <c r="I347" s="59"/>
      <c r="J347" s="60"/>
      <c r="K347" s="60"/>
      <c r="L347" s="50" t="str">
        <f t="shared" ref="L347" si="79">IF(I347="","",ROUNDDOWN((20180401-(YEAR(I347)*10000+MONTH(I347)*100+DAY(I347)))/10000,0))</f>
        <v/>
      </c>
      <c r="M347" s="105"/>
      <c r="O347" s="106"/>
    </row>
    <row r="348" spans="1:17" ht="12" customHeight="1" thickBot="1" x14ac:dyDescent="0.2">
      <c r="A348" s="225"/>
      <c r="B348" s="31" t="s">
        <v>34</v>
      </c>
      <c r="C348" s="32"/>
      <c r="D348" s="32"/>
      <c r="E348" s="25"/>
      <c r="F348" s="49" t="s">
        <v>6</v>
      </c>
      <c r="G348" s="55"/>
      <c r="H348" s="58"/>
      <c r="I348" s="61"/>
      <c r="J348" s="62"/>
      <c r="K348" s="62"/>
      <c r="L348" s="50" t="str">
        <f>IF(I348="","",ROUNDDOWN((20180401-(YEAR(I348)*10000+MONTH(I348)*100+DAY(I348)))/10000,0))</f>
        <v/>
      </c>
      <c r="M348" s="105"/>
      <c r="O348" s="106"/>
    </row>
    <row r="349" spans="1:17" x14ac:dyDescent="0.15">
      <c r="A349" s="225"/>
      <c r="B349" s="35" t="s">
        <v>22</v>
      </c>
      <c r="C349" s="36" t="s">
        <v>35</v>
      </c>
      <c r="D349" s="37"/>
      <c r="E349" s="25"/>
      <c r="F349" s="49" t="s">
        <v>7</v>
      </c>
      <c r="G349" s="55"/>
      <c r="H349" s="58"/>
      <c r="I349" s="61"/>
      <c r="J349" s="62"/>
      <c r="K349" s="62"/>
      <c r="L349" s="50" t="str">
        <f t="shared" ref="L349:L352" si="80">IF(I349="","",ROUNDDOWN((20180401-(YEAR(I349)*10000+MONTH(I349)*100+DAY(I349)))/10000,0))</f>
        <v/>
      </c>
      <c r="M349" s="105"/>
      <c r="O349" s="106"/>
    </row>
    <row r="350" spans="1:17" ht="12" thickBot="1" x14ac:dyDescent="0.2">
      <c r="A350" s="225"/>
      <c r="B350" s="38">
        <f>IF(B346="",0,VLOOKUP(B346,$B$405:$D$410,P346,FALSE))</f>
        <v>0</v>
      </c>
      <c r="C350" s="39">
        <f>IF(B346="",0,E346*300)</f>
        <v>0</v>
      </c>
      <c r="D350" s="24"/>
      <c r="E350" s="25"/>
      <c r="F350" s="49" t="s">
        <v>8</v>
      </c>
      <c r="G350" s="55"/>
      <c r="H350" s="58"/>
      <c r="I350" s="61"/>
      <c r="J350" s="62"/>
      <c r="K350" s="62"/>
      <c r="L350" s="50" t="str">
        <f t="shared" si="80"/>
        <v/>
      </c>
      <c r="M350" s="105"/>
      <c r="O350" s="106"/>
      <c r="Q350" s="108">
        <f>SUM(B350:C350)</f>
        <v>0</v>
      </c>
    </row>
    <row r="351" spans="1:17" x14ac:dyDescent="0.15">
      <c r="A351" s="225"/>
      <c r="B351" s="23"/>
      <c r="C351" s="24"/>
      <c r="D351" s="24"/>
      <c r="E351" s="25"/>
      <c r="F351" s="49" t="s">
        <v>9</v>
      </c>
      <c r="G351" s="55"/>
      <c r="H351" s="58"/>
      <c r="I351" s="61"/>
      <c r="J351" s="62"/>
      <c r="K351" s="62"/>
      <c r="L351" s="50" t="str">
        <f t="shared" si="80"/>
        <v/>
      </c>
      <c r="M351" s="105"/>
      <c r="O351" s="106"/>
    </row>
    <row r="352" spans="1:17" ht="12" thickBot="1" x14ac:dyDescent="0.2">
      <c r="A352" s="225"/>
      <c r="B352" s="40"/>
      <c r="C352" s="41"/>
      <c r="D352" s="41"/>
      <c r="E352" s="42"/>
      <c r="F352" s="52" t="s">
        <v>10</v>
      </c>
      <c r="G352" s="63"/>
      <c r="H352" s="64"/>
      <c r="I352" s="65"/>
      <c r="J352" s="66"/>
      <c r="K352" s="66"/>
      <c r="L352" s="50" t="str">
        <f t="shared" si="80"/>
        <v/>
      </c>
      <c r="M352" s="105"/>
      <c r="O352" s="106"/>
    </row>
    <row r="353" spans="9:17" x14ac:dyDescent="0.15">
      <c r="I353" s="7"/>
      <c r="L353" s="6"/>
      <c r="M353" s="105"/>
      <c r="O353" s="106"/>
    </row>
    <row r="354" spans="9:17" x14ac:dyDescent="0.15">
      <c r="I354" s="7"/>
      <c r="L354" s="6"/>
      <c r="M354" s="105"/>
      <c r="O354" s="106"/>
    </row>
    <row r="355" spans="9:17" x14ac:dyDescent="0.15">
      <c r="I355" s="7"/>
      <c r="L355" s="6"/>
      <c r="M355" s="105"/>
      <c r="O355" s="106"/>
    </row>
    <row r="356" spans="9:17" x14ac:dyDescent="0.15">
      <c r="I356" s="7"/>
      <c r="L356" s="6"/>
      <c r="M356" s="105"/>
      <c r="O356" s="106"/>
    </row>
    <row r="357" spans="9:17" x14ac:dyDescent="0.15">
      <c r="I357" s="7"/>
      <c r="L357" s="6"/>
      <c r="M357" s="105"/>
      <c r="O357" s="106"/>
    </row>
    <row r="358" spans="9:17" x14ac:dyDescent="0.15">
      <c r="I358" s="7"/>
      <c r="L358" s="6"/>
      <c r="M358" s="105"/>
      <c r="O358" s="106"/>
      <c r="Q358" s="108"/>
    </row>
    <row r="359" spans="9:17" x14ac:dyDescent="0.15">
      <c r="I359" s="7"/>
      <c r="L359" s="6"/>
      <c r="M359" s="105"/>
      <c r="O359" s="106"/>
    </row>
    <row r="360" spans="9:17" x14ac:dyDescent="0.15">
      <c r="I360" s="7"/>
      <c r="L360" s="6"/>
      <c r="M360" s="105"/>
      <c r="O360" s="106"/>
    </row>
    <row r="361" spans="9:17" x14ac:dyDescent="0.15">
      <c r="I361" s="7"/>
      <c r="L361" s="6"/>
      <c r="M361" s="105"/>
      <c r="O361" s="106"/>
    </row>
    <row r="362" spans="9:17" x14ac:dyDescent="0.15">
      <c r="I362" s="7"/>
      <c r="L362" s="6"/>
      <c r="M362" s="105"/>
      <c r="O362" s="106"/>
    </row>
    <row r="363" spans="9:17" x14ac:dyDescent="0.15">
      <c r="I363" s="7"/>
      <c r="L363" s="6"/>
      <c r="M363" s="105"/>
      <c r="O363" s="106"/>
    </row>
    <row r="364" spans="9:17" x14ac:dyDescent="0.15">
      <c r="I364" s="7"/>
      <c r="L364" s="6"/>
      <c r="M364" s="105"/>
      <c r="O364" s="106"/>
    </row>
    <row r="365" spans="9:17" x14ac:dyDescent="0.15">
      <c r="I365" s="7"/>
      <c r="L365" s="6"/>
      <c r="M365" s="105"/>
      <c r="O365" s="106"/>
    </row>
    <row r="366" spans="9:17" x14ac:dyDescent="0.15">
      <c r="I366" s="7"/>
      <c r="L366" s="6"/>
      <c r="M366" s="105"/>
      <c r="O366" s="106"/>
      <c r="Q366" s="108"/>
    </row>
    <row r="367" spans="9:17" x14ac:dyDescent="0.15">
      <c r="I367" s="7"/>
      <c r="L367" s="6"/>
      <c r="M367" s="105"/>
      <c r="O367" s="106"/>
    </row>
    <row r="368" spans="9:17" x14ac:dyDescent="0.15">
      <c r="I368" s="7"/>
      <c r="L368" s="6"/>
      <c r="M368" s="105"/>
      <c r="O368" s="106"/>
    </row>
    <row r="369" spans="9:15" x14ac:dyDescent="0.15">
      <c r="I369" s="7"/>
      <c r="L369" s="6"/>
      <c r="M369" s="105"/>
      <c r="O369" s="106"/>
    </row>
    <row r="370" spans="9:15" x14ac:dyDescent="0.15">
      <c r="I370" s="7"/>
      <c r="L370" s="6"/>
      <c r="M370" s="105"/>
      <c r="O370" s="106"/>
    </row>
    <row r="371" spans="9:15" x14ac:dyDescent="0.15">
      <c r="I371" s="7"/>
      <c r="L371" s="6"/>
      <c r="M371" s="105"/>
      <c r="O371" s="106"/>
    </row>
    <row r="372" spans="9:15" x14ac:dyDescent="0.15">
      <c r="I372" s="7"/>
      <c r="L372" s="6"/>
      <c r="M372" s="105"/>
      <c r="O372" s="106"/>
    </row>
    <row r="373" spans="9:15" x14ac:dyDescent="0.15">
      <c r="I373" s="7"/>
      <c r="L373" s="6"/>
      <c r="M373" s="105"/>
      <c r="O373" s="106"/>
    </row>
    <row r="374" spans="9:15" x14ac:dyDescent="0.15">
      <c r="I374" s="7"/>
      <c r="L374" s="6"/>
      <c r="M374" s="105"/>
      <c r="O374" s="106"/>
    </row>
    <row r="375" spans="9:15" x14ac:dyDescent="0.15">
      <c r="I375" s="7"/>
      <c r="L375" s="6"/>
      <c r="M375" s="105"/>
      <c r="O375" s="106"/>
    </row>
    <row r="376" spans="9:15" x14ac:dyDescent="0.15">
      <c r="I376" s="7"/>
      <c r="L376" s="6"/>
      <c r="M376" s="105"/>
      <c r="O376" s="106"/>
    </row>
    <row r="377" spans="9:15" x14ac:dyDescent="0.15">
      <c r="I377" s="7"/>
      <c r="L377" s="6"/>
      <c r="M377" s="105"/>
      <c r="O377" s="106"/>
    </row>
    <row r="378" spans="9:15" x14ac:dyDescent="0.15">
      <c r="I378" s="7"/>
      <c r="L378" s="6"/>
      <c r="M378" s="105"/>
      <c r="O378" s="106"/>
    </row>
    <row r="379" spans="9:15" x14ac:dyDescent="0.15">
      <c r="I379" s="7"/>
      <c r="L379" s="6"/>
      <c r="M379" s="105"/>
      <c r="O379" s="106"/>
    </row>
    <row r="380" spans="9:15" x14ac:dyDescent="0.15">
      <c r="I380" s="7"/>
      <c r="L380" s="6"/>
      <c r="M380" s="105"/>
      <c r="O380" s="106"/>
    </row>
    <row r="381" spans="9:15" x14ac:dyDescent="0.15">
      <c r="I381" s="7"/>
      <c r="L381" s="6"/>
      <c r="M381" s="105"/>
      <c r="O381" s="106"/>
    </row>
    <row r="382" spans="9:15" x14ac:dyDescent="0.15">
      <c r="I382" s="7"/>
      <c r="L382" s="6"/>
      <c r="M382" s="105"/>
      <c r="O382" s="106"/>
    </row>
    <row r="383" spans="9:15" x14ac:dyDescent="0.15">
      <c r="I383" s="7"/>
      <c r="L383" s="6"/>
      <c r="M383" s="105"/>
      <c r="O383" s="106"/>
    </row>
    <row r="384" spans="9:15" x14ac:dyDescent="0.15">
      <c r="I384" s="7"/>
      <c r="L384" s="6"/>
      <c r="M384" s="105"/>
      <c r="O384" s="106"/>
    </row>
    <row r="385" spans="2:15" x14ac:dyDescent="0.15">
      <c r="I385" s="7"/>
      <c r="L385" s="6"/>
      <c r="M385" s="105"/>
      <c r="O385" s="106"/>
    </row>
    <row r="386" spans="2:15" x14ac:dyDescent="0.15">
      <c r="I386" s="7"/>
      <c r="L386" s="6"/>
      <c r="M386" s="105"/>
      <c r="O386" s="106"/>
    </row>
    <row r="396" spans="2:15" x14ac:dyDescent="0.15">
      <c r="F396" s="6">
        <v>0</v>
      </c>
    </row>
    <row r="397" spans="2:15" x14ac:dyDescent="0.15">
      <c r="B397" s="6" t="s">
        <v>108</v>
      </c>
      <c r="D397" s="6" t="s">
        <v>107</v>
      </c>
      <c r="E397" s="6" t="s">
        <v>28</v>
      </c>
      <c r="F397" s="6">
        <v>1</v>
      </c>
    </row>
    <row r="398" spans="2:15" x14ac:dyDescent="0.15">
      <c r="B398" s="6" t="s">
        <v>109</v>
      </c>
      <c r="D398" s="6" t="s">
        <v>13</v>
      </c>
      <c r="E398" s="6" t="s">
        <v>31</v>
      </c>
      <c r="F398" s="6">
        <v>2</v>
      </c>
    </row>
    <row r="399" spans="2:15" x14ac:dyDescent="0.15">
      <c r="B399" s="6" t="s">
        <v>110</v>
      </c>
      <c r="D399" s="6" t="s">
        <v>20</v>
      </c>
      <c r="F399" s="6">
        <v>3</v>
      </c>
    </row>
    <row r="400" spans="2:15" x14ac:dyDescent="0.15">
      <c r="B400" s="6" t="s">
        <v>111</v>
      </c>
    </row>
    <row r="401" spans="2:6" x14ac:dyDescent="0.15">
      <c r="B401" s="6" t="s">
        <v>112</v>
      </c>
    </row>
    <row r="402" spans="2:6" x14ac:dyDescent="0.15">
      <c r="B402" s="6" t="s">
        <v>113</v>
      </c>
    </row>
    <row r="404" spans="2:6" x14ac:dyDescent="0.15">
      <c r="B404" s="83"/>
      <c r="C404" s="83" t="str">
        <f>E397</f>
        <v>一般</v>
      </c>
      <c r="D404" s="83" t="str">
        <f>E398</f>
        <v>学生・生徒のみ</v>
      </c>
    </row>
    <row r="405" spans="2:6" ht="13.5" customHeight="1" x14ac:dyDescent="0.15">
      <c r="B405" s="83" t="str">
        <f>B397</f>
        <v>7人リレー・クラブカップ部門</v>
      </c>
      <c r="C405" s="85">
        <v>24500</v>
      </c>
      <c r="D405" s="84">
        <v>20300</v>
      </c>
    </row>
    <row r="406" spans="2:6" ht="13.5" customHeight="1" x14ac:dyDescent="0.15">
      <c r="B406" s="83" t="str">
        <f>B398</f>
        <v>7人リレー・一般部門</v>
      </c>
      <c r="C406" s="85">
        <v>24500</v>
      </c>
      <c r="D406" s="84">
        <v>20300</v>
      </c>
    </row>
    <row r="407" spans="2:6" ht="13.5" customHeight="1" x14ac:dyDescent="0.15">
      <c r="B407" s="83" t="str">
        <f t="shared" ref="B407:B410" si="81">B399</f>
        <v>7人リレー・オープン</v>
      </c>
      <c r="C407" s="85">
        <v>21000</v>
      </c>
      <c r="D407" s="84">
        <v>16800</v>
      </c>
    </row>
    <row r="408" spans="2:6" ht="13.5" customHeight="1" x14ac:dyDescent="0.15">
      <c r="B408" s="83" t="str">
        <f t="shared" si="81"/>
        <v>4人リレー・ベテランカップ部門</v>
      </c>
      <c r="C408" s="85">
        <v>14000</v>
      </c>
      <c r="D408" s="84">
        <v>14000</v>
      </c>
      <c r="E408" s="227"/>
      <c r="F408" s="54"/>
    </row>
    <row r="409" spans="2:6" ht="13.5" customHeight="1" x14ac:dyDescent="0.15">
      <c r="B409" s="83" t="str">
        <f t="shared" si="81"/>
        <v>4人リレー・一般部門</v>
      </c>
      <c r="C409" s="85">
        <v>14000</v>
      </c>
      <c r="D409" s="84">
        <v>14000</v>
      </c>
      <c r="E409" s="227"/>
      <c r="F409" s="53"/>
    </row>
    <row r="410" spans="2:6" ht="13.5" customHeight="1" x14ac:dyDescent="0.15">
      <c r="B410" s="83" t="str">
        <f t="shared" si="81"/>
        <v>4人リレー・オープン</v>
      </c>
      <c r="C410" s="85">
        <v>12000</v>
      </c>
      <c r="D410" s="84">
        <v>9600</v>
      </c>
    </row>
  </sheetData>
  <sheetProtection password="F80E" sheet="1" objects="1" scenarios="1"/>
  <mergeCells count="42">
    <mergeCell ref="A345:A352"/>
    <mergeCell ref="A161:A168"/>
    <mergeCell ref="A169:A176"/>
    <mergeCell ref="A177:A184"/>
    <mergeCell ref="A305:A312"/>
    <mergeCell ref="A313:A320"/>
    <mergeCell ref="A321:A328"/>
    <mergeCell ref="A329:A336"/>
    <mergeCell ref="A337:A344"/>
    <mergeCell ref="A265:A272"/>
    <mergeCell ref="A273:A280"/>
    <mergeCell ref="A281:A288"/>
    <mergeCell ref="A289:A296"/>
    <mergeCell ref="A297:A304"/>
    <mergeCell ref="A225:A232"/>
    <mergeCell ref="A233:A240"/>
    <mergeCell ref="A185:A192"/>
    <mergeCell ref="A193:A200"/>
    <mergeCell ref="A201:A208"/>
    <mergeCell ref="A209:A216"/>
    <mergeCell ref="A217:A224"/>
    <mergeCell ref="E408:E409"/>
    <mergeCell ref="A33:A40"/>
    <mergeCell ref="A41:A48"/>
    <mergeCell ref="A49:A56"/>
    <mergeCell ref="A57:A64"/>
    <mergeCell ref="A65:A72"/>
    <mergeCell ref="A73:A80"/>
    <mergeCell ref="A81:A88"/>
    <mergeCell ref="A89:A96"/>
    <mergeCell ref="A97:A104"/>
    <mergeCell ref="A105:A112"/>
    <mergeCell ref="A113:A120"/>
    <mergeCell ref="A121:A128"/>
    <mergeCell ref="A241:A248"/>
    <mergeCell ref="A249:A256"/>
    <mergeCell ref="A257:A264"/>
    <mergeCell ref="A129:A136"/>
    <mergeCell ref="A137:A144"/>
    <mergeCell ref="A145:A152"/>
    <mergeCell ref="A153:A160"/>
    <mergeCell ref="A25:A32"/>
  </mergeCells>
  <phoneticPr fontId="3"/>
  <dataValidations count="6">
    <dataValidation type="list" allowBlank="1" showInputMessage="1" showErrorMessage="1" promptTitle="性別" prompt="選択してください" sqref="H26:H32 H290:H296 H50:H56 H250:H256 H34:H40 H42:H48 H66:H72 H274:H280 H58:H64 H90:H96 H282:H288 H74:H80 H306:H312 H82:H88 H106:H112 H130:H136 H98:H104 H114:H120 H122:H128 H170:H176 H146:H152 H138:H144 H154:H160 H162:H168 H186:H192 H210:H216 H194:H200 H202:H208 H178:H184 H234:H240 H226:H232 H242:H248 H218:H224 H266:H272 H258:H264 H298:H304 H330:H336 H314:H320 H322:H328 H346:H352 H338:H344">
      <formula1>"男,女"</formula1>
    </dataValidation>
    <dataValidation type="list" allowBlank="1" showInputMessage="1" showErrorMessage="1" sqref="B26">
      <formula1>$B$396:$B$398</formula1>
    </dataValidation>
    <dataValidation type="list" allowBlank="1" showInputMessage="1" showErrorMessage="1" sqref="D26 D146 D106 D98 D90 D82 D74 D306 D298 D266 D258 D66 D58 D50 D42 D250 D34 D242 D234 D226 D218 D210 D202 D194 D186 D178 D170 D162 D154 D138 D130 D122 D114 D290 D282 D274 D346 D338 D330 D322 D314">
      <formula1>$E$396:$E$398</formula1>
    </dataValidation>
    <dataValidation type="list" allowBlank="1" showInputMessage="1" showErrorMessage="1" sqref="E26 E146 E106 E98 E90 E82 E74 E306 E298 E266 E258 E66 E58 E50 E42 E250 E34 E242 E234 E226 E218 E210 E202 E194 E186 E178 E170 E162 E154 E138 E130 E122 E114 E290 E282 E274 E346 E338 E330 E322 E314">
      <formula1>$F$396:$F$399</formula1>
    </dataValidation>
    <dataValidation type="textLength" operator="lessThanOrEqual" allowBlank="1" showErrorMessage="1" promptTitle="チーム名" prompt="代表・正規チームにおいては、_x000a_「クラブ名」+「-A」、「-B」としてください_x000a_例：折円OLC-A, 折円OLC-C_x000a_" sqref="C26 C34 C274 C42 C50 C58 C66 C282 C290 C298 C306 C74 C82 C90 C98 C106 C114 C122 C130 C138 C146 C154 C162 C170 C178 C186 C194 C202 C210 C218 C226 C234 C242 C250 C258 C266 C314 C322 C330 C338 C346">
      <formula1>15</formula1>
    </dataValidation>
    <dataValidation type="list" allowBlank="1" showInputMessage="1" showErrorMessage="1" sqref="B34 B50 B42 B58 B66 B74 B90 B82 B98 B106 B114 B130 B122 B138 B146 B154 B170 B162 B178 B186 B194 B210 B202 B218 B226 B234 B250 B242 B258 B266 B274 B290 B282 B298 B306 B314 B330 B322 B338 B346">
      <formula1>$B$396:$B$402</formula1>
    </dataValidation>
  </dataValidations>
  <pageMargins left="0.56000000000000005" right="0.25" top="0.75" bottom="0.22" header="0.25" footer="0.2"/>
  <pageSetup paperSize="9" scale="120" orientation="portrait" horizontalDpi="4294967294"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代表者情報</vt:lpstr>
      <vt:lpstr>（土曜）全日本スプリント</vt:lpstr>
      <vt:lpstr>（日曜）クラブカップ７人リレー</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2009-08-23T06:52:40Z</cp:lastPrinted>
  <dcterms:created xsi:type="dcterms:W3CDTF">2004-07-20T13:30:39Z</dcterms:created>
  <dcterms:modified xsi:type="dcterms:W3CDTF">2017-10-01T23:57:48Z</dcterms:modified>
</cp:coreProperties>
</file>