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65" yWindow="-15" windowWidth="7710" windowHeight="8085"/>
  </bookViews>
  <sheets>
    <sheet name="代表者情報" sheetId="1" r:id="rId1"/>
    <sheet name="（土曜・月曜）個人レース" sheetId="2" r:id="rId2"/>
    <sheet name="（日曜）クラブ７人リレー" sheetId="3" r:id="rId3"/>
    <sheet name="（日曜夜）トータスナイトリレー" sheetId="4" r:id="rId4"/>
  </sheets>
  <calcPr calcId="145621"/>
</workbook>
</file>

<file path=xl/calcChain.xml><?xml version="1.0" encoding="utf-8"?>
<calcChain xmlns="http://schemas.openxmlformats.org/spreadsheetml/2006/main">
  <c r="C17" i="1" l="1"/>
  <c r="M159" i="4" l="1"/>
  <c r="M158" i="4"/>
  <c r="D158" i="4"/>
  <c r="C158" i="4"/>
  <c r="E158" i="4" s="1"/>
  <c r="M157" i="4"/>
  <c r="M156" i="4"/>
  <c r="M155" i="4"/>
  <c r="M154" i="4"/>
  <c r="M152" i="4"/>
  <c r="M151" i="4"/>
  <c r="D151" i="4"/>
  <c r="C151" i="4"/>
  <c r="E151" i="4" s="1"/>
  <c r="M150" i="4"/>
  <c r="M149" i="4"/>
  <c r="M148" i="4"/>
  <c r="M147" i="4"/>
  <c r="M145" i="4"/>
  <c r="M144" i="4"/>
  <c r="D144" i="4"/>
  <c r="C144" i="4"/>
  <c r="E144" i="4" s="1"/>
  <c r="M143" i="4"/>
  <c r="M142" i="4"/>
  <c r="M141" i="4"/>
  <c r="M140" i="4"/>
  <c r="M138" i="4"/>
  <c r="M137" i="4"/>
  <c r="D137" i="4"/>
  <c r="C137" i="4"/>
  <c r="E137" i="4" s="1"/>
  <c r="M136" i="4"/>
  <c r="M135" i="4"/>
  <c r="M134" i="4"/>
  <c r="M133" i="4"/>
  <c r="M131" i="4"/>
  <c r="M130" i="4"/>
  <c r="D130" i="4"/>
  <c r="C130" i="4"/>
  <c r="E130" i="4" s="1"/>
  <c r="M129" i="4"/>
  <c r="M128" i="4"/>
  <c r="M127" i="4"/>
  <c r="M126" i="4"/>
  <c r="M124" i="4"/>
  <c r="M123" i="4"/>
  <c r="D123" i="4"/>
  <c r="C123" i="4"/>
  <c r="E123" i="4" s="1"/>
  <c r="M122" i="4"/>
  <c r="M121" i="4"/>
  <c r="M120" i="4"/>
  <c r="M119" i="4"/>
  <c r="M117" i="4"/>
  <c r="M116" i="4"/>
  <c r="D116" i="4"/>
  <c r="C116" i="4"/>
  <c r="E116" i="4" s="1"/>
  <c r="M115" i="4"/>
  <c r="M114" i="4"/>
  <c r="M113" i="4"/>
  <c r="M112" i="4"/>
  <c r="M110" i="4"/>
  <c r="M109" i="4"/>
  <c r="D109" i="4"/>
  <c r="C109" i="4"/>
  <c r="E109" i="4" s="1"/>
  <c r="M108" i="4"/>
  <c r="M107" i="4"/>
  <c r="M106" i="4"/>
  <c r="M105" i="4"/>
  <c r="M103" i="4"/>
  <c r="M102" i="4"/>
  <c r="D102" i="4"/>
  <c r="C102" i="4"/>
  <c r="E102" i="4" s="1"/>
  <c r="M101" i="4"/>
  <c r="M100" i="4"/>
  <c r="M99" i="4"/>
  <c r="M98" i="4"/>
  <c r="M96" i="4"/>
  <c r="M95" i="4"/>
  <c r="D95" i="4"/>
  <c r="C95" i="4"/>
  <c r="E95" i="4" s="1"/>
  <c r="M94" i="4"/>
  <c r="M93" i="4"/>
  <c r="M92" i="4"/>
  <c r="M91" i="4"/>
  <c r="M89" i="4"/>
  <c r="M88" i="4"/>
  <c r="D88" i="4"/>
  <c r="C88" i="4"/>
  <c r="E88" i="4" s="1"/>
  <c r="M87" i="4"/>
  <c r="M86" i="4"/>
  <c r="M85" i="4"/>
  <c r="M84" i="4"/>
  <c r="M82" i="4"/>
  <c r="M81" i="4"/>
  <c r="D81" i="4"/>
  <c r="C81" i="4"/>
  <c r="E81" i="4" s="1"/>
  <c r="M80" i="4"/>
  <c r="M79" i="4"/>
  <c r="M78" i="4"/>
  <c r="M77" i="4"/>
  <c r="M75" i="4"/>
  <c r="M74" i="4"/>
  <c r="D74" i="4"/>
  <c r="C74" i="4"/>
  <c r="E74" i="4" s="1"/>
  <c r="M73" i="4"/>
  <c r="M72" i="4"/>
  <c r="M71" i="4"/>
  <c r="M70" i="4"/>
  <c r="M68" i="4"/>
  <c r="M67" i="4"/>
  <c r="D67" i="4"/>
  <c r="C67" i="4"/>
  <c r="E67" i="4" s="1"/>
  <c r="M66" i="4"/>
  <c r="M65" i="4"/>
  <c r="M64" i="4"/>
  <c r="M63" i="4"/>
  <c r="M61" i="4"/>
  <c r="M60" i="4"/>
  <c r="D60" i="4"/>
  <c r="C60" i="4"/>
  <c r="E60" i="4" s="1"/>
  <c r="M59" i="4"/>
  <c r="M58" i="4"/>
  <c r="M57" i="4"/>
  <c r="M56" i="4"/>
  <c r="M54" i="4"/>
  <c r="M53" i="4"/>
  <c r="D53" i="4"/>
  <c r="C53" i="4"/>
  <c r="E53" i="4" s="1"/>
  <c r="M52" i="4"/>
  <c r="M51" i="4"/>
  <c r="M50" i="4"/>
  <c r="M49" i="4"/>
  <c r="M47" i="4"/>
  <c r="M46" i="4"/>
  <c r="D46" i="4"/>
  <c r="C46" i="4"/>
  <c r="E46" i="4" s="1"/>
  <c r="M45" i="4"/>
  <c r="T44" i="4"/>
  <c r="M44" i="4"/>
  <c r="T43" i="4"/>
  <c r="M43" i="4"/>
  <c r="T42" i="4"/>
  <c r="M42" i="4"/>
  <c r="T41" i="4"/>
  <c r="T40" i="4"/>
  <c r="M40" i="4"/>
  <c r="T39" i="4"/>
  <c r="M39" i="4"/>
  <c r="D39" i="4"/>
  <c r="C39" i="4"/>
  <c r="E39" i="4" s="1"/>
  <c r="T38" i="4"/>
  <c r="M38" i="4"/>
  <c r="T37" i="4"/>
  <c r="M37" i="4"/>
  <c r="T36" i="4"/>
  <c r="M36" i="4"/>
  <c r="T35" i="4"/>
  <c r="M35" i="4"/>
  <c r="T34" i="4"/>
  <c r="T33" i="4"/>
  <c r="M33" i="4"/>
  <c r="T32" i="4"/>
  <c r="M32" i="4"/>
  <c r="D32" i="4"/>
  <c r="C32" i="4"/>
  <c r="E32" i="4" s="1"/>
  <c r="T31" i="4"/>
  <c r="M31" i="4"/>
  <c r="T30" i="4"/>
  <c r="M30" i="4"/>
  <c r="T29" i="4"/>
  <c r="M29" i="4"/>
  <c r="T28" i="4"/>
  <c r="M28" i="4"/>
  <c r="T27" i="4"/>
  <c r="T26" i="4"/>
  <c r="M26" i="4"/>
  <c r="T25" i="4"/>
  <c r="M25" i="4"/>
  <c r="D25" i="4"/>
  <c r="C25" i="4"/>
  <c r="E25" i="4" s="1"/>
  <c r="C4" i="4" s="1"/>
  <c r="C3" i="4" s="1"/>
  <c r="C20" i="1" s="1"/>
  <c r="T24" i="4"/>
  <c r="M24" i="4"/>
  <c r="T23" i="4"/>
  <c r="M23" i="4"/>
  <c r="T22" i="4"/>
  <c r="M22" i="4"/>
  <c r="T21" i="4"/>
  <c r="T45" i="4" s="1"/>
  <c r="C5" i="4" s="1"/>
  <c r="M21" i="4"/>
  <c r="M19" i="4"/>
  <c r="T18" i="4"/>
  <c r="M18" i="4"/>
  <c r="D18" i="4"/>
  <c r="C18" i="4"/>
  <c r="E18" i="4" s="1"/>
  <c r="T17" i="4"/>
  <c r="M17" i="4"/>
  <c r="T16" i="4"/>
  <c r="M16" i="4"/>
  <c r="T15" i="4"/>
  <c r="M15" i="4"/>
  <c r="T14" i="4"/>
  <c r="T19" i="4" s="1"/>
  <c r="M14" i="4"/>
  <c r="B394" i="3"/>
  <c r="B393" i="3"/>
  <c r="D392" i="3"/>
  <c r="C392" i="3"/>
  <c r="M340" i="3"/>
  <c r="M339" i="3"/>
  <c r="M338" i="3"/>
  <c r="D338" i="3"/>
  <c r="C338" i="3"/>
  <c r="R338" i="3" s="1"/>
  <c r="M337" i="3"/>
  <c r="M336" i="3"/>
  <c r="M335" i="3"/>
  <c r="Q334" i="3"/>
  <c r="M334" i="3"/>
  <c r="M332" i="3"/>
  <c r="M331" i="3"/>
  <c r="M330" i="3"/>
  <c r="D330" i="3"/>
  <c r="C330" i="3"/>
  <c r="R330" i="3" s="1"/>
  <c r="M329" i="3"/>
  <c r="M328" i="3"/>
  <c r="M327" i="3"/>
  <c r="Q326" i="3"/>
  <c r="M326" i="3"/>
  <c r="M324" i="3"/>
  <c r="M323" i="3"/>
  <c r="M322" i="3"/>
  <c r="D322" i="3"/>
  <c r="C322" i="3"/>
  <c r="R322" i="3" s="1"/>
  <c r="M321" i="3"/>
  <c r="M320" i="3"/>
  <c r="M319" i="3"/>
  <c r="Q318" i="3"/>
  <c r="M318" i="3"/>
  <c r="M316" i="3"/>
  <c r="M315" i="3"/>
  <c r="M314" i="3"/>
  <c r="D314" i="3"/>
  <c r="C314" i="3"/>
  <c r="R314" i="3" s="1"/>
  <c r="M313" i="3"/>
  <c r="M312" i="3"/>
  <c r="M311" i="3"/>
  <c r="Q310" i="3"/>
  <c r="M310" i="3"/>
  <c r="M308" i="3"/>
  <c r="M307" i="3"/>
  <c r="M306" i="3"/>
  <c r="D306" i="3"/>
  <c r="C306" i="3"/>
  <c r="R306" i="3" s="1"/>
  <c r="M305" i="3"/>
  <c r="M304" i="3"/>
  <c r="M303" i="3"/>
  <c r="Q302" i="3"/>
  <c r="M302" i="3"/>
  <c r="M300" i="3"/>
  <c r="M299" i="3"/>
  <c r="M298" i="3"/>
  <c r="D298" i="3"/>
  <c r="C298" i="3"/>
  <c r="R298" i="3" s="1"/>
  <c r="M297" i="3"/>
  <c r="M296" i="3"/>
  <c r="M295" i="3"/>
  <c r="Q294" i="3"/>
  <c r="M294" i="3"/>
  <c r="M292" i="3"/>
  <c r="M291" i="3"/>
  <c r="M290" i="3"/>
  <c r="D290" i="3"/>
  <c r="C290" i="3"/>
  <c r="R290" i="3" s="1"/>
  <c r="M289" i="3"/>
  <c r="M288" i="3"/>
  <c r="M287" i="3"/>
  <c r="Q286" i="3"/>
  <c r="M286" i="3"/>
  <c r="M284" i="3"/>
  <c r="M283" i="3"/>
  <c r="M282" i="3"/>
  <c r="D282" i="3"/>
  <c r="C282" i="3"/>
  <c r="R282" i="3" s="1"/>
  <c r="M281" i="3"/>
  <c r="M280" i="3"/>
  <c r="M279" i="3"/>
  <c r="Q278" i="3"/>
  <c r="M278" i="3"/>
  <c r="M276" i="3"/>
  <c r="M275" i="3"/>
  <c r="M274" i="3"/>
  <c r="D274" i="3"/>
  <c r="C274" i="3"/>
  <c r="R274" i="3" s="1"/>
  <c r="M273" i="3"/>
  <c r="M272" i="3"/>
  <c r="M271" i="3"/>
  <c r="Q270" i="3"/>
  <c r="M270" i="3"/>
  <c r="M268" i="3"/>
  <c r="M267" i="3"/>
  <c r="M266" i="3"/>
  <c r="D266" i="3"/>
  <c r="C266" i="3"/>
  <c r="R266" i="3" s="1"/>
  <c r="M265" i="3"/>
  <c r="M264" i="3"/>
  <c r="M263" i="3"/>
  <c r="Q262" i="3"/>
  <c r="M262" i="3"/>
  <c r="M260" i="3"/>
  <c r="M259" i="3"/>
  <c r="M258" i="3"/>
  <c r="D258" i="3"/>
  <c r="C258" i="3"/>
  <c r="R258" i="3" s="1"/>
  <c r="M257" i="3"/>
  <c r="M256" i="3"/>
  <c r="M255" i="3"/>
  <c r="Q254" i="3"/>
  <c r="M254" i="3"/>
  <c r="M252" i="3"/>
  <c r="M251" i="3"/>
  <c r="M250" i="3"/>
  <c r="D250" i="3"/>
  <c r="C250" i="3"/>
  <c r="R250" i="3" s="1"/>
  <c r="M249" i="3"/>
  <c r="M248" i="3"/>
  <c r="M247" i="3"/>
  <c r="Q246" i="3"/>
  <c r="M246" i="3"/>
  <c r="M244" i="3"/>
  <c r="M243" i="3"/>
  <c r="M242" i="3"/>
  <c r="D242" i="3"/>
  <c r="C242" i="3"/>
  <c r="R242" i="3" s="1"/>
  <c r="M241" i="3"/>
  <c r="M240" i="3"/>
  <c r="M239" i="3"/>
  <c r="Q238" i="3"/>
  <c r="M238" i="3"/>
  <c r="M236" i="3"/>
  <c r="M235" i="3"/>
  <c r="M234" i="3"/>
  <c r="D234" i="3"/>
  <c r="C234" i="3"/>
  <c r="R234" i="3" s="1"/>
  <c r="M233" i="3"/>
  <c r="M232" i="3"/>
  <c r="M231" i="3"/>
  <c r="Q230" i="3"/>
  <c r="M230" i="3"/>
  <c r="M228" i="3"/>
  <c r="M227" i="3"/>
  <c r="M226" i="3"/>
  <c r="D226" i="3"/>
  <c r="C226" i="3"/>
  <c r="R226" i="3" s="1"/>
  <c r="M225" i="3"/>
  <c r="M224" i="3"/>
  <c r="M223" i="3"/>
  <c r="Q222" i="3"/>
  <c r="M222" i="3"/>
  <c r="M220" i="3"/>
  <c r="M219" i="3"/>
  <c r="M218" i="3"/>
  <c r="D218" i="3"/>
  <c r="C218" i="3"/>
  <c r="R218" i="3" s="1"/>
  <c r="M217" i="3"/>
  <c r="M216" i="3"/>
  <c r="M215" i="3"/>
  <c r="Q214" i="3"/>
  <c r="M214" i="3"/>
  <c r="M212" i="3"/>
  <c r="M211" i="3"/>
  <c r="M210" i="3"/>
  <c r="D210" i="3"/>
  <c r="C210" i="3"/>
  <c r="R210" i="3" s="1"/>
  <c r="M209" i="3"/>
  <c r="M208" i="3"/>
  <c r="M207" i="3"/>
  <c r="Q206" i="3"/>
  <c r="M206" i="3"/>
  <c r="M204" i="3"/>
  <c r="M203" i="3"/>
  <c r="M202" i="3"/>
  <c r="D202" i="3"/>
  <c r="C202" i="3"/>
  <c r="R202" i="3" s="1"/>
  <c r="M201" i="3"/>
  <c r="M200" i="3"/>
  <c r="M199" i="3"/>
  <c r="Q198" i="3"/>
  <c r="M198" i="3"/>
  <c r="M196" i="3"/>
  <c r="M195" i="3"/>
  <c r="M194" i="3"/>
  <c r="D194" i="3"/>
  <c r="C194" i="3"/>
  <c r="R194" i="3" s="1"/>
  <c r="M193" i="3"/>
  <c r="M192" i="3"/>
  <c r="M191" i="3"/>
  <c r="Q190" i="3"/>
  <c r="M190" i="3"/>
  <c r="M188" i="3"/>
  <c r="M187" i="3"/>
  <c r="M186" i="3"/>
  <c r="D186" i="3"/>
  <c r="C186" i="3"/>
  <c r="R186" i="3" s="1"/>
  <c r="M185" i="3"/>
  <c r="M184" i="3"/>
  <c r="M183" i="3"/>
  <c r="Q182" i="3"/>
  <c r="M182" i="3"/>
  <c r="M180" i="3"/>
  <c r="M179" i="3"/>
  <c r="M178" i="3"/>
  <c r="D178" i="3"/>
  <c r="C178" i="3"/>
  <c r="R178" i="3" s="1"/>
  <c r="M177" i="3"/>
  <c r="M176" i="3"/>
  <c r="M175" i="3"/>
  <c r="Q174" i="3"/>
  <c r="M174" i="3"/>
  <c r="M172" i="3"/>
  <c r="M171" i="3"/>
  <c r="M170" i="3"/>
  <c r="D170" i="3"/>
  <c r="C170" i="3"/>
  <c r="R170" i="3" s="1"/>
  <c r="M169" i="3"/>
  <c r="M168" i="3"/>
  <c r="M167" i="3"/>
  <c r="Q166" i="3"/>
  <c r="M166" i="3"/>
  <c r="M164" i="3"/>
  <c r="M163" i="3"/>
  <c r="M162" i="3"/>
  <c r="D162" i="3"/>
  <c r="C162" i="3"/>
  <c r="R162" i="3" s="1"/>
  <c r="M161" i="3"/>
  <c r="M160" i="3"/>
  <c r="M159" i="3"/>
  <c r="Q158" i="3"/>
  <c r="M158" i="3"/>
  <c r="M156" i="3"/>
  <c r="M155" i="3"/>
  <c r="M154" i="3"/>
  <c r="D154" i="3"/>
  <c r="C154" i="3"/>
  <c r="R154" i="3" s="1"/>
  <c r="M153" i="3"/>
  <c r="M152" i="3"/>
  <c r="M151" i="3"/>
  <c r="Q150" i="3"/>
  <c r="M150" i="3"/>
  <c r="M148" i="3"/>
  <c r="M147" i="3"/>
  <c r="M146" i="3"/>
  <c r="D146" i="3"/>
  <c r="C146" i="3"/>
  <c r="R146" i="3" s="1"/>
  <c r="M145" i="3"/>
  <c r="M144" i="3"/>
  <c r="M143" i="3"/>
  <c r="Q142" i="3"/>
  <c r="M142" i="3"/>
  <c r="M140" i="3"/>
  <c r="M139" i="3"/>
  <c r="M138" i="3"/>
  <c r="D138" i="3"/>
  <c r="C138" i="3"/>
  <c r="R138" i="3" s="1"/>
  <c r="M137" i="3"/>
  <c r="M136" i="3"/>
  <c r="M135" i="3"/>
  <c r="Q134" i="3"/>
  <c r="M134" i="3"/>
  <c r="M132" i="3"/>
  <c r="M131" i="3"/>
  <c r="M130" i="3"/>
  <c r="D130" i="3"/>
  <c r="C130" i="3"/>
  <c r="R130" i="3" s="1"/>
  <c r="M129" i="3"/>
  <c r="M128" i="3"/>
  <c r="M127" i="3"/>
  <c r="Q126" i="3"/>
  <c r="M126" i="3"/>
  <c r="M124" i="3"/>
  <c r="M123" i="3"/>
  <c r="M122" i="3"/>
  <c r="D122" i="3"/>
  <c r="C122" i="3"/>
  <c r="R122" i="3" s="1"/>
  <c r="M121" i="3"/>
  <c r="M120" i="3"/>
  <c r="M119" i="3"/>
  <c r="Q118" i="3"/>
  <c r="M118" i="3"/>
  <c r="M116" i="3"/>
  <c r="M115" i="3"/>
  <c r="M114" i="3"/>
  <c r="D114" i="3"/>
  <c r="C114" i="3"/>
  <c r="R114" i="3" s="1"/>
  <c r="M113" i="3"/>
  <c r="M112" i="3"/>
  <c r="M111" i="3"/>
  <c r="Q110" i="3"/>
  <c r="M110" i="3"/>
  <c r="M108" i="3"/>
  <c r="M107" i="3"/>
  <c r="M106" i="3"/>
  <c r="D106" i="3"/>
  <c r="C106" i="3"/>
  <c r="R106" i="3" s="1"/>
  <c r="M105" i="3"/>
  <c r="M104" i="3"/>
  <c r="M103" i="3"/>
  <c r="Q102" i="3"/>
  <c r="M102" i="3"/>
  <c r="M100" i="3"/>
  <c r="M99" i="3"/>
  <c r="M98" i="3"/>
  <c r="D98" i="3"/>
  <c r="C98" i="3"/>
  <c r="R98" i="3" s="1"/>
  <c r="M97" i="3"/>
  <c r="M96" i="3"/>
  <c r="M95" i="3"/>
  <c r="Q94" i="3"/>
  <c r="M94" i="3"/>
  <c r="M92" i="3"/>
  <c r="M91" i="3"/>
  <c r="M90" i="3"/>
  <c r="D90" i="3"/>
  <c r="C90" i="3"/>
  <c r="R90" i="3" s="1"/>
  <c r="M89" i="3"/>
  <c r="M88" i="3"/>
  <c r="M87" i="3"/>
  <c r="Q86" i="3"/>
  <c r="M86" i="3"/>
  <c r="M84" i="3"/>
  <c r="M83" i="3"/>
  <c r="M82" i="3"/>
  <c r="D82" i="3"/>
  <c r="C82" i="3"/>
  <c r="R82" i="3" s="1"/>
  <c r="M81" i="3"/>
  <c r="M80" i="3"/>
  <c r="M79" i="3"/>
  <c r="Q78" i="3"/>
  <c r="M78" i="3"/>
  <c r="M76" i="3"/>
  <c r="M75" i="3"/>
  <c r="M74" i="3"/>
  <c r="D74" i="3"/>
  <c r="C74" i="3"/>
  <c r="R74" i="3" s="1"/>
  <c r="M73" i="3"/>
  <c r="M72" i="3"/>
  <c r="M71" i="3"/>
  <c r="Q70" i="3"/>
  <c r="M70" i="3"/>
  <c r="M68" i="3"/>
  <c r="M67" i="3"/>
  <c r="M66" i="3"/>
  <c r="D66" i="3"/>
  <c r="C66" i="3"/>
  <c r="R66" i="3" s="1"/>
  <c r="M65" i="3"/>
  <c r="M64" i="3"/>
  <c r="M63" i="3"/>
  <c r="Q62" i="3"/>
  <c r="M62" i="3"/>
  <c r="M60" i="3"/>
  <c r="M59" i="3"/>
  <c r="M58" i="3"/>
  <c r="D58" i="3"/>
  <c r="C58" i="3"/>
  <c r="R58" i="3" s="1"/>
  <c r="M57" i="3"/>
  <c r="M56" i="3"/>
  <c r="M55" i="3"/>
  <c r="Q54" i="3"/>
  <c r="M54" i="3"/>
  <c r="M52" i="3"/>
  <c r="M51" i="3"/>
  <c r="M50" i="3"/>
  <c r="D50" i="3"/>
  <c r="C50" i="3"/>
  <c r="R50" i="3" s="1"/>
  <c r="M49" i="3"/>
  <c r="M48" i="3"/>
  <c r="M47" i="3"/>
  <c r="Q46" i="3"/>
  <c r="M46" i="3"/>
  <c r="M44" i="3"/>
  <c r="M43" i="3"/>
  <c r="M42" i="3"/>
  <c r="D42" i="3"/>
  <c r="C42" i="3"/>
  <c r="R42" i="3" s="1"/>
  <c r="M41" i="3"/>
  <c r="M40" i="3"/>
  <c r="M39" i="3"/>
  <c r="Q38" i="3"/>
  <c r="M38" i="3"/>
  <c r="M36" i="3"/>
  <c r="M35" i="3"/>
  <c r="M34" i="3"/>
  <c r="D34" i="3"/>
  <c r="C34" i="3"/>
  <c r="R34" i="3" s="1"/>
  <c r="M33" i="3"/>
  <c r="M32" i="3"/>
  <c r="M31" i="3"/>
  <c r="Q30" i="3"/>
  <c r="M30" i="3"/>
  <c r="M28" i="3"/>
  <c r="M27" i="3"/>
  <c r="M26" i="3"/>
  <c r="D26" i="3"/>
  <c r="C26" i="3"/>
  <c r="R26" i="3" s="1"/>
  <c r="R8" i="3" s="1"/>
  <c r="C19" i="1" s="1"/>
  <c r="M25" i="3"/>
  <c r="M24" i="3"/>
  <c r="M23" i="3"/>
  <c r="Q22" i="3"/>
  <c r="M22" i="3"/>
  <c r="M20" i="3"/>
  <c r="M19" i="3"/>
  <c r="M18" i="3"/>
  <c r="D18" i="3"/>
  <c r="C18" i="3"/>
  <c r="M17" i="3"/>
  <c r="M16" i="3"/>
  <c r="M15" i="3"/>
  <c r="Q14" i="3"/>
  <c r="M14" i="3"/>
  <c r="V191" i="2"/>
  <c r="W191" i="2" s="1"/>
  <c r="S191" i="2"/>
  <c r="R191" i="2"/>
  <c r="G191" i="2"/>
  <c r="V190" i="2"/>
  <c r="W190" i="2" s="1"/>
  <c r="S190" i="2"/>
  <c r="R190" i="2"/>
  <c r="G190" i="2"/>
  <c r="V189" i="2"/>
  <c r="W189" i="2" s="1"/>
  <c r="S189" i="2"/>
  <c r="R189" i="2"/>
  <c r="G189" i="2"/>
  <c r="V188" i="2"/>
  <c r="W188" i="2" s="1"/>
  <c r="S188" i="2"/>
  <c r="R188" i="2"/>
  <c r="G188" i="2"/>
  <c r="V187" i="2"/>
  <c r="W187" i="2" s="1"/>
  <c r="S187" i="2"/>
  <c r="R187" i="2"/>
  <c r="G187" i="2"/>
  <c r="V186" i="2"/>
  <c r="W186" i="2" s="1"/>
  <c r="S186" i="2"/>
  <c r="R186" i="2"/>
  <c r="G186" i="2"/>
  <c r="V185" i="2"/>
  <c r="W185" i="2" s="1"/>
  <c r="S185" i="2"/>
  <c r="R185" i="2"/>
  <c r="G185" i="2"/>
  <c r="V184" i="2"/>
  <c r="W184" i="2" s="1"/>
  <c r="S184" i="2"/>
  <c r="R184" i="2"/>
  <c r="G184" i="2"/>
  <c r="V183" i="2"/>
  <c r="W183" i="2" s="1"/>
  <c r="S183" i="2"/>
  <c r="R183" i="2"/>
  <c r="G183" i="2"/>
  <c r="V182" i="2"/>
  <c r="W182" i="2" s="1"/>
  <c r="S182" i="2"/>
  <c r="R182" i="2"/>
  <c r="G182" i="2"/>
  <c r="V181" i="2"/>
  <c r="W181" i="2" s="1"/>
  <c r="S181" i="2"/>
  <c r="R181" i="2"/>
  <c r="G181" i="2"/>
  <c r="V180" i="2"/>
  <c r="W180" i="2" s="1"/>
  <c r="S180" i="2"/>
  <c r="R180" i="2"/>
  <c r="G180" i="2"/>
  <c r="V179" i="2"/>
  <c r="W179" i="2" s="1"/>
  <c r="S179" i="2"/>
  <c r="R179" i="2"/>
  <c r="G179" i="2"/>
  <c r="V178" i="2"/>
  <c r="W178" i="2" s="1"/>
  <c r="S178" i="2"/>
  <c r="R178" i="2"/>
  <c r="G178" i="2"/>
  <c r="V177" i="2"/>
  <c r="W177" i="2" s="1"/>
  <c r="S177" i="2"/>
  <c r="R177" i="2"/>
  <c r="G177" i="2"/>
  <c r="V176" i="2"/>
  <c r="W176" i="2" s="1"/>
  <c r="S176" i="2"/>
  <c r="R176" i="2"/>
  <c r="G176" i="2"/>
  <c r="V175" i="2"/>
  <c r="W175" i="2" s="1"/>
  <c r="S175" i="2"/>
  <c r="R175" i="2"/>
  <c r="G175" i="2"/>
  <c r="V174" i="2"/>
  <c r="W174" i="2" s="1"/>
  <c r="S174" i="2"/>
  <c r="R174" i="2"/>
  <c r="G174" i="2"/>
  <c r="V173" i="2"/>
  <c r="W173" i="2" s="1"/>
  <c r="S173" i="2"/>
  <c r="R173" i="2"/>
  <c r="G173" i="2"/>
  <c r="V172" i="2"/>
  <c r="W172" i="2" s="1"/>
  <c r="S172" i="2"/>
  <c r="R172" i="2"/>
  <c r="G172" i="2"/>
  <c r="V171" i="2"/>
  <c r="W171" i="2" s="1"/>
  <c r="S171" i="2"/>
  <c r="R171" i="2"/>
  <c r="G171" i="2"/>
  <c r="V170" i="2"/>
  <c r="W170" i="2" s="1"/>
  <c r="S170" i="2"/>
  <c r="R170" i="2"/>
  <c r="G170" i="2"/>
  <c r="V169" i="2"/>
  <c r="W169" i="2" s="1"/>
  <c r="S169" i="2"/>
  <c r="R169" i="2"/>
  <c r="G169" i="2"/>
  <c r="V168" i="2"/>
  <c r="W168" i="2" s="1"/>
  <c r="S168" i="2"/>
  <c r="R168" i="2"/>
  <c r="G168" i="2"/>
  <c r="V167" i="2"/>
  <c r="W167" i="2" s="1"/>
  <c r="S167" i="2"/>
  <c r="R167" i="2"/>
  <c r="G167" i="2"/>
  <c r="V166" i="2"/>
  <c r="W166" i="2" s="1"/>
  <c r="S166" i="2"/>
  <c r="R166" i="2"/>
  <c r="G166" i="2"/>
  <c r="V165" i="2"/>
  <c r="W165" i="2" s="1"/>
  <c r="S165" i="2"/>
  <c r="R165" i="2"/>
  <c r="G165" i="2"/>
  <c r="V164" i="2"/>
  <c r="W164" i="2" s="1"/>
  <c r="S164" i="2"/>
  <c r="R164" i="2"/>
  <c r="G164" i="2"/>
  <c r="V163" i="2"/>
  <c r="W163" i="2" s="1"/>
  <c r="S163" i="2"/>
  <c r="R163" i="2"/>
  <c r="T163" i="2" s="1"/>
  <c r="G163" i="2"/>
  <c r="V162" i="2"/>
  <c r="W162" i="2" s="1"/>
  <c r="S162" i="2"/>
  <c r="R162" i="2"/>
  <c r="T162" i="2" s="1"/>
  <c r="G162" i="2"/>
  <c r="V161" i="2"/>
  <c r="W161" i="2" s="1"/>
  <c r="S161" i="2"/>
  <c r="R161" i="2"/>
  <c r="T161" i="2" s="1"/>
  <c r="G161" i="2"/>
  <c r="V160" i="2"/>
  <c r="W160" i="2" s="1"/>
  <c r="S160" i="2"/>
  <c r="R160" i="2"/>
  <c r="T160" i="2" s="1"/>
  <c r="G160" i="2"/>
  <c r="V159" i="2"/>
  <c r="W159" i="2" s="1"/>
  <c r="S159" i="2"/>
  <c r="R159" i="2"/>
  <c r="T159" i="2" s="1"/>
  <c r="G159" i="2"/>
  <c r="V158" i="2"/>
  <c r="W158" i="2" s="1"/>
  <c r="S158" i="2"/>
  <c r="R158" i="2"/>
  <c r="T158" i="2" s="1"/>
  <c r="G158" i="2"/>
  <c r="V157" i="2"/>
  <c r="W157" i="2" s="1"/>
  <c r="S157" i="2"/>
  <c r="R157" i="2"/>
  <c r="T157" i="2" s="1"/>
  <c r="G157" i="2"/>
  <c r="V156" i="2"/>
  <c r="W156" i="2" s="1"/>
  <c r="S156" i="2"/>
  <c r="R156" i="2"/>
  <c r="T156" i="2" s="1"/>
  <c r="G156" i="2"/>
  <c r="V155" i="2"/>
  <c r="W155" i="2" s="1"/>
  <c r="S155" i="2"/>
  <c r="R155" i="2"/>
  <c r="T155" i="2" s="1"/>
  <c r="G155" i="2"/>
  <c r="V154" i="2"/>
  <c r="W154" i="2" s="1"/>
  <c r="S154" i="2"/>
  <c r="R154" i="2"/>
  <c r="T154" i="2" s="1"/>
  <c r="G154" i="2"/>
  <c r="V153" i="2"/>
  <c r="W153" i="2" s="1"/>
  <c r="S153" i="2"/>
  <c r="R153" i="2"/>
  <c r="T153" i="2" s="1"/>
  <c r="G153" i="2"/>
  <c r="V152" i="2"/>
  <c r="W152" i="2" s="1"/>
  <c r="S152" i="2"/>
  <c r="R152" i="2"/>
  <c r="T152" i="2" s="1"/>
  <c r="G152" i="2"/>
  <c r="V151" i="2"/>
  <c r="W151" i="2" s="1"/>
  <c r="S151" i="2"/>
  <c r="R151" i="2"/>
  <c r="T151" i="2" s="1"/>
  <c r="G151" i="2"/>
  <c r="V150" i="2"/>
  <c r="W150" i="2" s="1"/>
  <c r="S150" i="2"/>
  <c r="R150" i="2"/>
  <c r="G150" i="2"/>
  <c r="V149" i="2"/>
  <c r="W149" i="2" s="1"/>
  <c r="S149" i="2"/>
  <c r="R149" i="2"/>
  <c r="G149" i="2"/>
  <c r="V148" i="2"/>
  <c r="W148" i="2" s="1"/>
  <c r="S148" i="2"/>
  <c r="R148" i="2"/>
  <c r="G148" i="2"/>
  <c r="V147" i="2"/>
  <c r="W147" i="2" s="1"/>
  <c r="S147" i="2"/>
  <c r="R147" i="2"/>
  <c r="G147" i="2"/>
  <c r="V146" i="2"/>
  <c r="W146" i="2" s="1"/>
  <c r="S146" i="2"/>
  <c r="R146" i="2"/>
  <c r="G146" i="2"/>
  <c r="V145" i="2"/>
  <c r="W145" i="2" s="1"/>
  <c r="S145" i="2"/>
  <c r="R145" i="2"/>
  <c r="G145" i="2"/>
  <c r="V144" i="2"/>
  <c r="W144" i="2" s="1"/>
  <c r="S144" i="2"/>
  <c r="R144" i="2"/>
  <c r="G144" i="2"/>
  <c r="V143" i="2"/>
  <c r="W143" i="2" s="1"/>
  <c r="S143" i="2"/>
  <c r="R143" i="2"/>
  <c r="G143" i="2"/>
  <c r="V142" i="2"/>
  <c r="W142" i="2" s="1"/>
  <c r="S142" i="2"/>
  <c r="R142" i="2"/>
  <c r="G142" i="2"/>
  <c r="V141" i="2"/>
  <c r="W141" i="2" s="1"/>
  <c r="S141" i="2"/>
  <c r="U141" i="2" s="1"/>
  <c r="R141" i="2"/>
  <c r="T141" i="2" s="1"/>
  <c r="P141" i="2" s="1"/>
  <c r="G141" i="2"/>
  <c r="W140" i="2"/>
  <c r="V140" i="2"/>
  <c r="S140" i="2"/>
  <c r="U140" i="2" s="1"/>
  <c r="R140" i="2"/>
  <c r="T140" i="2" s="1"/>
  <c r="G140" i="2"/>
  <c r="W139" i="2"/>
  <c r="V139" i="2"/>
  <c r="S139" i="2"/>
  <c r="U139" i="2" s="1"/>
  <c r="R139" i="2"/>
  <c r="T139" i="2" s="1"/>
  <c r="P139" i="2" s="1"/>
  <c r="G139" i="2"/>
  <c r="W138" i="2"/>
  <c r="V138" i="2"/>
  <c r="S138" i="2"/>
  <c r="U138" i="2" s="1"/>
  <c r="R138" i="2"/>
  <c r="T138" i="2" s="1"/>
  <c r="G138" i="2"/>
  <c r="W137" i="2"/>
  <c r="V137" i="2"/>
  <c r="S137" i="2"/>
  <c r="U137" i="2" s="1"/>
  <c r="R137" i="2"/>
  <c r="T137" i="2" s="1"/>
  <c r="P137" i="2" s="1"/>
  <c r="G137" i="2"/>
  <c r="W136" i="2"/>
  <c r="V136" i="2"/>
  <c r="S136" i="2"/>
  <c r="U136" i="2" s="1"/>
  <c r="R136" i="2"/>
  <c r="T136" i="2" s="1"/>
  <c r="G136" i="2"/>
  <c r="W135" i="2"/>
  <c r="V135" i="2"/>
  <c r="S135" i="2"/>
  <c r="U135" i="2" s="1"/>
  <c r="R135" i="2"/>
  <c r="T135" i="2" s="1"/>
  <c r="P135" i="2" s="1"/>
  <c r="G135" i="2"/>
  <c r="W134" i="2"/>
  <c r="V134" i="2"/>
  <c r="S134" i="2"/>
  <c r="U134" i="2" s="1"/>
  <c r="R134" i="2"/>
  <c r="T134" i="2" s="1"/>
  <c r="G134" i="2"/>
  <c r="W133" i="2"/>
  <c r="V133" i="2"/>
  <c r="S133" i="2"/>
  <c r="U133" i="2" s="1"/>
  <c r="R133" i="2"/>
  <c r="T133" i="2" s="1"/>
  <c r="P133" i="2" s="1"/>
  <c r="G133" i="2"/>
  <c r="W132" i="2"/>
  <c r="V132" i="2"/>
  <c r="S132" i="2"/>
  <c r="U132" i="2" s="1"/>
  <c r="R132" i="2"/>
  <c r="T132" i="2" s="1"/>
  <c r="G132" i="2"/>
  <c r="W131" i="2"/>
  <c r="V131" i="2"/>
  <c r="S131" i="2"/>
  <c r="U131" i="2" s="1"/>
  <c r="R131" i="2"/>
  <c r="T131" i="2" s="1"/>
  <c r="P131" i="2" s="1"/>
  <c r="G131" i="2"/>
  <c r="W130" i="2"/>
  <c r="V130" i="2"/>
  <c r="S130" i="2"/>
  <c r="U130" i="2" s="1"/>
  <c r="R130" i="2"/>
  <c r="T130" i="2" s="1"/>
  <c r="G130" i="2"/>
  <c r="W129" i="2"/>
  <c r="V129" i="2"/>
  <c r="S129" i="2"/>
  <c r="U129" i="2" s="1"/>
  <c r="R129" i="2"/>
  <c r="T129" i="2" s="1"/>
  <c r="P129" i="2" s="1"/>
  <c r="G129" i="2"/>
  <c r="W128" i="2"/>
  <c r="V128" i="2"/>
  <c r="S128" i="2"/>
  <c r="U128" i="2" s="1"/>
  <c r="R128" i="2"/>
  <c r="T128" i="2" s="1"/>
  <c r="G128" i="2"/>
  <c r="W127" i="2"/>
  <c r="V127" i="2"/>
  <c r="S127" i="2"/>
  <c r="U127" i="2" s="1"/>
  <c r="R127" i="2"/>
  <c r="T127" i="2" s="1"/>
  <c r="P127" i="2" s="1"/>
  <c r="G127" i="2"/>
  <c r="W126" i="2"/>
  <c r="V126" i="2"/>
  <c r="S126" i="2"/>
  <c r="U126" i="2" s="1"/>
  <c r="R126" i="2"/>
  <c r="T126" i="2" s="1"/>
  <c r="G126" i="2"/>
  <c r="W125" i="2"/>
  <c r="V125" i="2"/>
  <c r="S125" i="2"/>
  <c r="U125" i="2" s="1"/>
  <c r="R125" i="2"/>
  <c r="T125" i="2" s="1"/>
  <c r="P125" i="2" s="1"/>
  <c r="G125" i="2"/>
  <c r="W124" i="2"/>
  <c r="V124" i="2"/>
  <c r="S124" i="2"/>
  <c r="U124" i="2" s="1"/>
  <c r="R124" i="2"/>
  <c r="T124" i="2" s="1"/>
  <c r="G124" i="2"/>
  <c r="W123" i="2"/>
  <c r="V123" i="2"/>
  <c r="S123" i="2"/>
  <c r="U123" i="2" s="1"/>
  <c r="R123" i="2"/>
  <c r="T123" i="2" s="1"/>
  <c r="P123" i="2" s="1"/>
  <c r="G123" i="2"/>
  <c r="W122" i="2"/>
  <c r="V122" i="2"/>
  <c r="S122" i="2"/>
  <c r="U122" i="2" s="1"/>
  <c r="R122" i="2"/>
  <c r="T122" i="2" s="1"/>
  <c r="G122" i="2"/>
  <c r="W121" i="2"/>
  <c r="V121" i="2"/>
  <c r="S121" i="2"/>
  <c r="U121" i="2" s="1"/>
  <c r="R121" i="2"/>
  <c r="T121" i="2" s="1"/>
  <c r="P121" i="2" s="1"/>
  <c r="G121" i="2"/>
  <c r="W120" i="2"/>
  <c r="V120" i="2"/>
  <c r="S120" i="2"/>
  <c r="U120" i="2" s="1"/>
  <c r="R120" i="2"/>
  <c r="T120" i="2" s="1"/>
  <c r="G120" i="2"/>
  <c r="W119" i="2"/>
  <c r="V119" i="2"/>
  <c r="S119" i="2"/>
  <c r="U119" i="2" s="1"/>
  <c r="R119" i="2"/>
  <c r="T119" i="2" s="1"/>
  <c r="P119" i="2" s="1"/>
  <c r="G119" i="2"/>
  <c r="W118" i="2"/>
  <c r="V118" i="2"/>
  <c r="S118" i="2"/>
  <c r="U118" i="2" s="1"/>
  <c r="R118" i="2"/>
  <c r="T118" i="2" s="1"/>
  <c r="G118" i="2"/>
  <c r="W117" i="2"/>
  <c r="V117" i="2"/>
  <c r="S117" i="2"/>
  <c r="U117" i="2" s="1"/>
  <c r="R117" i="2"/>
  <c r="T117" i="2" s="1"/>
  <c r="P117" i="2" s="1"/>
  <c r="G117" i="2"/>
  <c r="W116" i="2"/>
  <c r="V116" i="2"/>
  <c r="S116" i="2"/>
  <c r="U116" i="2" s="1"/>
  <c r="R116" i="2"/>
  <c r="T116" i="2" s="1"/>
  <c r="G116" i="2"/>
  <c r="W115" i="2"/>
  <c r="V115" i="2"/>
  <c r="S115" i="2"/>
  <c r="R115" i="2"/>
  <c r="U115" i="2" s="1"/>
  <c r="G115" i="2"/>
  <c r="V114" i="2"/>
  <c r="W114" i="2" s="1"/>
  <c r="S114" i="2"/>
  <c r="R114" i="2"/>
  <c r="U114" i="2" s="1"/>
  <c r="G114" i="2"/>
  <c r="V113" i="2"/>
  <c r="W113" i="2" s="1"/>
  <c r="S113" i="2"/>
  <c r="R113" i="2"/>
  <c r="U113" i="2" s="1"/>
  <c r="G113" i="2"/>
  <c r="V112" i="2"/>
  <c r="W112" i="2" s="1"/>
  <c r="S112" i="2"/>
  <c r="R112" i="2"/>
  <c r="U112" i="2" s="1"/>
  <c r="G112" i="2"/>
  <c r="V111" i="2"/>
  <c r="W111" i="2" s="1"/>
  <c r="S111" i="2"/>
  <c r="R111" i="2"/>
  <c r="U111" i="2" s="1"/>
  <c r="G111" i="2"/>
  <c r="V110" i="2"/>
  <c r="W110" i="2" s="1"/>
  <c r="S110" i="2"/>
  <c r="R110" i="2"/>
  <c r="U110" i="2" s="1"/>
  <c r="G110" i="2"/>
  <c r="V109" i="2"/>
  <c r="W109" i="2" s="1"/>
  <c r="S109" i="2"/>
  <c r="R109" i="2"/>
  <c r="U109" i="2" s="1"/>
  <c r="G109" i="2"/>
  <c r="V108" i="2"/>
  <c r="W108" i="2" s="1"/>
  <c r="S108" i="2"/>
  <c r="R108" i="2"/>
  <c r="U108" i="2" s="1"/>
  <c r="G108" i="2"/>
  <c r="V107" i="2"/>
  <c r="W107" i="2" s="1"/>
  <c r="S107" i="2"/>
  <c r="R107" i="2"/>
  <c r="U107" i="2" s="1"/>
  <c r="G107" i="2"/>
  <c r="V106" i="2"/>
  <c r="W106" i="2" s="1"/>
  <c r="S106" i="2"/>
  <c r="R106" i="2"/>
  <c r="U106" i="2" s="1"/>
  <c r="G106" i="2"/>
  <c r="V105" i="2"/>
  <c r="W105" i="2" s="1"/>
  <c r="S105" i="2"/>
  <c r="R105" i="2"/>
  <c r="U105" i="2" s="1"/>
  <c r="G105" i="2"/>
  <c r="V104" i="2"/>
  <c r="W104" i="2" s="1"/>
  <c r="S104" i="2"/>
  <c r="R104" i="2"/>
  <c r="U104" i="2" s="1"/>
  <c r="G104" i="2"/>
  <c r="V103" i="2"/>
  <c r="W103" i="2" s="1"/>
  <c r="S103" i="2"/>
  <c r="R103" i="2"/>
  <c r="U103" i="2" s="1"/>
  <c r="G103" i="2"/>
  <c r="V102" i="2"/>
  <c r="W102" i="2" s="1"/>
  <c r="S102" i="2"/>
  <c r="R102" i="2"/>
  <c r="U102" i="2" s="1"/>
  <c r="G102" i="2"/>
  <c r="V101" i="2"/>
  <c r="W101" i="2" s="1"/>
  <c r="S101" i="2"/>
  <c r="R101" i="2"/>
  <c r="U101" i="2" s="1"/>
  <c r="G101" i="2"/>
  <c r="V100" i="2"/>
  <c r="W100" i="2" s="1"/>
  <c r="S100" i="2"/>
  <c r="R100" i="2"/>
  <c r="U100" i="2" s="1"/>
  <c r="G100" i="2"/>
  <c r="V99" i="2"/>
  <c r="W99" i="2" s="1"/>
  <c r="S99" i="2"/>
  <c r="R99" i="2"/>
  <c r="U99" i="2" s="1"/>
  <c r="G99" i="2"/>
  <c r="V98" i="2"/>
  <c r="W98" i="2" s="1"/>
  <c r="S98" i="2"/>
  <c r="R98" i="2"/>
  <c r="U98" i="2" s="1"/>
  <c r="G98" i="2"/>
  <c r="V97" i="2"/>
  <c r="W97" i="2" s="1"/>
  <c r="S97" i="2"/>
  <c r="R97" i="2"/>
  <c r="U97" i="2" s="1"/>
  <c r="G97" i="2"/>
  <c r="V96" i="2"/>
  <c r="W96" i="2" s="1"/>
  <c r="S96" i="2"/>
  <c r="R96" i="2"/>
  <c r="U96" i="2" s="1"/>
  <c r="G96" i="2"/>
  <c r="V95" i="2"/>
  <c r="W95" i="2" s="1"/>
  <c r="S95" i="2"/>
  <c r="R95" i="2"/>
  <c r="U95" i="2" s="1"/>
  <c r="G95" i="2"/>
  <c r="V94" i="2"/>
  <c r="W94" i="2" s="1"/>
  <c r="S94" i="2"/>
  <c r="R94" i="2"/>
  <c r="U94" i="2" s="1"/>
  <c r="G94" i="2"/>
  <c r="V93" i="2"/>
  <c r="W93" i="2" s="1"/>
  <c r="S93" i="2"/>
  <c r="R93" i="2"/>
  <c r="U93" i="2" s="1"/>
  <c r="G93" i="2"/>
  <c r="V92" i="2"/>
  <c r="W92" i="2" s="1"/>
  <c r="S92" i="2"/>
  <c r="R92" i="2"/>
  <c r="U92" i="2" s="1"/>
  <c r="G92" i="2"/>
  <c r="V91" i="2"/>
  <c r="W91" i="2" s="1"/>
  <c r="S91" i="2"/>
  <c r="R91" i="2"/>
  <c r="U91" i="2" s="1"/>
  <c r="G91" i="2"/>
  <c r="V90" i="2"/>
  <c r="W90" i="2" s="1"/>
  <c r="S90" i="2"/>
  <c r="R90" i="2"/>
  <c r="U90" i="2" s="1"/>
  <c r="G90" i="2"/>
  <c r="V89" i="2"/>
  <c r="W89" i="2" s="1"/>
  <c r="S89" i="2"/>
  <c r="R89" i="2"/>
  <c r="U89" i="2" s="1"/>
  <c r="G89" i="2"/>
  <c r="V88" i="2"/>
  <c r="W88" i="2" s="1"/>
  <c r="S88" i="2"/>
  <c r="R88" i="2"/>
  <c r="U88" i="2" s="1"/>
  <c r="G88" i="2"/>
  <c r="V87" i="2"/>
  <c r="W87" i="2" s="1"/>
  <c r="S87" i="2"/>
  <c r="R87" i="2"/>
  <c r="U87" i="2" s="1"/>
  <c r="G87" i="2"/>
  <c r="V86" i="2"/>
  <c r="W86" i="2" s="1"/>
  <c r="S86" i="2"/>
  <c r="R86" i="2"/>
  <c r="U86" i="2" s="1"/>
  <c r="G86" i="2"/>
  <c r="V85" i="2"/>
  <c r="W85" i="2" s="1"/>
  <c r="S85" i="2"/>
  <c r="R85" i="2"/>
  <c r="G85" i="2"/>
  <c r="V84" i="2"/>
  <c r="W84" i="2" s="1"/>
  <c r="S84" i="2"/>
  <c r="R84" i="2"/>
  <c r="G84" i="2"/>
  <c r="V83" i="2"/>
  <c r="W83" i="2" s="1"/>
  <c r="S83" i="2"/>
  <c r="R83" i="2"/>
  <c r="G83" i="2"/>
  <c r="V82" i="2"/>
  <c r="W82" i="2" s="1"/>
  <c r="S82" i="2"/>
  <c r="R82" i="2"/>
  <c r="G82" i="2"/>
  <c r="V81" i="2"/>
  <c r="W81" i="2" s="1"/>
  <c r="S81" i="2"/>
  <c r="R81" i="2"/>
  <c r="G81" i="2"/>
  <c r="V80" i="2"/>
  <c r="W80" i="2" s="1"/>
  <c r="S80" i="2"/>
  <c r="R80" i="2"/>
  <c r="G80" i="2"/>
  <c r="V79" i="2"/>
  <c r="W79" i="2" s="1"/>
  <c r="S79" i="2"/>
  <c r="R79" i="2"/>
  <c r="G79" i="2"/>
  <c r="V78" i="2"/>
  <c r="W78" i="2" s="1"/>
  <c r="S78" i="2"/>
  <c r="R78" i="2"/>
  <c r="G78" i="2"/>
  <c r="W77" i="2"/>
  <c r="V77" i="2"/>
  <c r="S77" i="2"/>
  <c r="U77" i="2" s="1"/>
  <c r="R77" i="2"/>
  <c r="T77" i="2" s="1"/>
  <c r="P77" i="2" s="1"/>
  <c r="G77" i="2"/>
  <c r="W76" i="2"/>
  <c r="V76" i="2"/>
  <c r="S76" i="2"/>
  <c r="U76" i="2" s="1"/>
  <c r="R76" i="2"/>
  <c r="T76" i="2" s="1"/>
  <c r="G76" i="2"/>
  <c r="W75" i="2"/>
  <c r="V75" i="2"/>
  <c r="S75" i="2"/>
  <c r="U75" i="2" s="1"/>
  <c r="R75" i="2"/>
  <c r="T75" i="2" s="1"/>
  <c r="P75" i="2" s="1"/>
  <c r="G75" i="2"/>
  <c r="W74" i="2"/>
  <c r="V74" i="2"/>
  <c r="S74" i="2"/>
  <c r="U74" i="2" s="1"/>
  <c r="R74" i="2"/>
  <c r="T74" i="2" s="1"/>
  <c r="G74" i="2"/>
  <c r="W73" i="2"/>
  <c r="V73" i="2"/>
  <c r="S73" i="2"/>
  <c r="U73" i="2" s="1"/>
  <c r="R73" i="2"/>
  <c r="T73" i="2" s="1"/>
  <c r="P73" i="2" s="1"/>
  <c r="G73" i="2"/>
  <c r="W72" i="2"/>
  <c r="V72" i="2"/>
  <c r="S72" i="2"/>
  <c r="U72" i="2" s="1"/>
  <c r="R72" i="2"/>
  <c r="T72" i="2" s="1"/>
  <c r="G72" i="2"/>
  <c r="W71" i="2"/>
  <c r="V71" i="2"/>
  <c r="S71" i="2"/>
  <c r="U71" i="2" s="1"/>
  <c r="R71" i="2"/>
  <c r="T71" i="2" s="1"/>
  <c r="P71" i="2" s="1"/>
  <c r="G71" i="2"/>
  <c r="W70" i="2"/>
  <c r="V70" i="2"/>
  <c r="S70" i="2"/>
  <c r="U70" i="2" s="1"/>
  <c r="R70" i="2"/>
  <c r="T70" i="2" s="1"/>
  <c r="G70" i="2"/>
  <c r="W69" i="2"/>
  <c r="V69" i="2"/>
  <c r="S69" i="2"/>
  <c r="U69" i="2" s="1"/>
  <c r="R69" i="2"/>
  <c r="T69" i="2" s="1"/>
  <c r="P69" i="2" s="1"/>
  <c r="G69" i="2"/>
  <c r="W68" i="2"/>
  <c r="V68" i="2"/>
  <c r="S68" i="2"/>
  <c r="U68" i="2" s="1"/>
  <c r="R68" i="2"/>
  <c r="T68" i="2" s="1"/>
  <c r="G68" i="2"/>
  <c r="W67" i="2"/>
  <c r="V67" i="2"/>
  <c r="S67" i="2"/>
  <c r="U67" i="2" s="1"/>
  <c r="R67" i="2"/>
  <c r="T67" i="2" s="1"/>
  <c r="P67" i="2" s="1"/>
  <c r="G67" i="2"/>
  <c r="W66" i="2"/>
  <c r="V66" i="2"/>
  <c r="S66" i="2"/>
  <c r="U66" i="2" s="1"/>
  <c r="R66" i="2"/>
  <c r="T66" i="2" s="1"/>
  <c r="G66" i="2"/>
  <c r="W65" i="2"/>
  <c r="V65" i="2"/>
  <c r="S65" i="2"/>
  <c r="U65" i="2" s="1"/>
  <c r="R65" i="2"/>
  <c r="T65" i="2" s="1"/>
  <c r="P65" i="2" s="1"/>
  <c r="G65" i="2"/>
  <c r="W64" i="2"/>
  <c r="V64" i="2"/>
  <c r="S64" i="2"/>
  <c r="U64" i="2" s="1"/>
  <c r="R64" i="2"/>
  <c r="T64" i="2" s="1"/>
  <c r="G64" i="2"/>
  <c r="W63" i="2"/>
  <c r="V63" i="2"/>
  <c r="S63" i="2"/>
  <c r="U63" i="2" s="1"/>
  <c r="R63" i="2"/>
  <c r="T63" i="2" s="1"/>
  <c r="P63" i="2" s="1"/>
  <c r="G63" i="2"/>
  <c r="W62" i="2"/>
  <c r="V62" i="2"/>
  <c r="S62" i="2"/>
  <c r="U62" i="2" s="1"/>
  <c r="R62" i="2"/>
  <c r="T62" i="2" s="1"/>
  <c r="G62" i="2"/>
  <c r="W61" i="2"/>
  <c r="V61" i="2"/>
  <c r="S61" i="2"/>
  <c r="U61" i="2" s="1"/>
  <c r="R61" i="2"/>
  <c r="T61" i="2" s="1"/>
  <c r="P61" i="2" s="1"/>
  <c r="G61" i="2"/>
  <c r="W60" i="2"/>
  <c r="V60" i="2"/>
  <c r="S60" i="2"/>
  <c r="U60" i="2" s="1"/>
  <c r="R60" i="2"/>
  <c r="T60" i="2" s="1"/>
  <c r="G60" i="2"/>
  <c r="W59" i="2"/>
  <c r="V59" i="2"/>
  <c r="S59" i="2"/>
  <c r="U59" i="2" s="1"/>
  <c r="R59" i="2"/>
  <c r="T59" i="2" s="1"/>
  <c r="P59" i="2" s="1"/>
  <c r="G59" i="2"/>
  <c r="W58" i="2"/>
  <c r="V58" i="2"/>
  <c r="S58" i="2"/>
  <c r="U58" i="2" s="1"/>
  <c r="R58" i="2"/>
  <c r="T58" i="2" s="1"/>
  <c r="G58" i="2"/>
  <c r="W57" i="2"/>
  <c r="V57" i="2"/>
  <c r="S57" i="2"/>
  <c r="U57" i="2" s="1"/>
  <c r="R57" i="2"/>
  <c r="T57" i="2" s="1"/>
  <c r="P57" i="2" s="1"/>
  <c r="G57" i="2"/>
  <c r="W56" i="2"/>
  <c r="V56" i="2"/>
  <c r="S56" i="2"/>
  <c r="U56" i="2" s="1"/>
  <c r="R56" i="2"/>
  <c r="T56" i="2" s="1"/>
  <c r="G56" i="2"/>
  <c r="W55" i="2"/>
  <c r="V55" i="2"/>
  <c r="S55" i="2"/>
  <c r="U55" i="2" s="1"/>
  <c r="R55" i="2"/>
  <c r="T55" i="2" s="1"/>
  <c r="P55" i="2" s="1"/>
  <c r="G55" i="2"/>
  <c r="W54" i="2"/>
  <c r="V54" i="2"/>
  <c r="S54" i="2"/>
  <c r="U54" i="2" s="1"/>
  <c r="R54" i="2"/>
  <c r="T54" i="2" s="1"/>
  <c r="G54" i="2"/>
  <c r="W53" i="2"/>
  <c r="V53" i="2"/>
  <c r="S53" i="2"/>
  <c r="U53" i="2" s="1"/>
  <c r="R53" i="2"/>
  <c r="T53" i="2" s="1"/>
  <c r="P53" i="2" s="1"/>
  <c r="G53" i="2"/>
  <c r="W52" i="2"/>
  <c r="V52" i="2"/>
  <c r="S52" i="2"/>
  <c r="U52" i="2" s="1"/>
  <c r="R52" i="2"/>
  <c r="T52" i="2" s="1"/>
  <c r="G52" i="2"/>
  <c r="W51" i="2"/>
  <c r="V51" i="2"/>
  <c r="S51" i="2"/>
  <c r="U51" i="2" s="1"/>
  <c r="R51" i="2"/>
  <c r="T51" i="2" s="1"/>
  <c r="P51" i="2" s="1"/>
  <c r="G51" i="2"/>
  <c r="W50" i="2"/>
  <c r="V50" i="2"/>
  <c r="S50" i="2"/>
  <c r="U50" i="2" s="1"/>
  <c r="R50" i="2"/>
  <c r="T50" i="2" s="1"/>
  <c r="G50" i="2"/>
  <c r="W49" i="2"/>
  <c r="V49" i="2"/>
  <c r="S49" i="2"/>
  <c r="U49" i="2" s="1"/>
  <c r="R49" i="2"/>
  <c r="T49" i="2" s="1"/>
  <c r="P49" i="2" s="1"/>
  <c r="G49" i="2"/>
  <c r="W48" i="2"/>
  <c r="V48" i="2"/>
  <c r="S48" i="2"/>
  <c r="U48" i="2" s="1"/>
  <c r="R48" i="2"/>
  <c r="T48" i="2" s="1"/>
  <c r="G48" i="2"/>
  <c r="W47" i="2"/>
  <c r="V47" i="2"/>
  <c r="S47" i="2"/>
  <c r="U47" i="2" s="1"/>
  <c r="R47" i="2"/>
  <c r="T47" i="2" s="1"/>
  <c r="P47" i="2" s="1"/>
  <c r="G47" i="2"/>
  <c r="W46" i="2"/>
  <c r="V46" i="2"/>
  <c r="S46" i="2"/>
  <c r="U46" i="2" s="1"/>
  <c r="R46" i="2"/>
  <c r="T46" i="2" s="1"/>
  <c r="G46" i="2"/>
  <c r="W45" i="2"/>
  <c r="V45" i="2"/>
  <c r="S45" i="2"/>
  <c r="U45" i="2" s="1"/>
  <c r="R45" i="2"/>
  <c r="T45" i="2" s="1"/>
  <c r="P45" i="2" s="1"/>
  <c r="G45" i="2"/>
  <c r="W44" i="2"/>
  <c r="V44" i="2"/>
  <c r="S44" i="2"/>
  <c r="U44" i="2" s="1"/>
  <c r="R44" i="2"/>
  <c r="T44" i="2" s="1"/>
  <c r="G44" i="2"/>
  <c r="W43" i="2"/>
  <c r="V43" i="2"/>
  <c r="S43" i="2"/>
  <c r="U43" i="2" s="1"/>
  <c r="R43" i="2"/>
  <c r="T43" i="2" s="1"/>
  <c r="P43" i="2" s="1"/>
  <c r="G43" i="2"/>
  <c r="W42" i="2"/>
  <c r="V42" i="2"/>
  <c r="S42" i="2"/>
  <c r="U42" i="2" s="1"/>
  <c r="R42" i="2"/>
  <c r="T42" i="2" s="1"/>
  <c r="G42" i="2"/>
  <c r="W41" i="2"/>
  <c r="V41" i="2"/>
  <c r="S41" i="2"/>
  <c r="U41" i="2" s="1"/>
  <c r="R41" i="2"/>
  <c r="T41" i="2" s="1"/>
  <c r="P41" i="2" s="1"/>
  <c r="G41" i="2"/>
  <c r="W40" i="2"/>
  <c r="V40" i="2"/>
  <c r="S40" i="2"/>
  <c r="U40" i="2" s="1"/>
  <c r="R40" i="2"/>
  <c r="T40" i="2" s="1"/>
  <c r="G40" i="2"/>
  <c r="W39" i="2"/>
  <c r="V39" i="2"/>
  <c r="S39" i="2"/>
  <c r="U39" i="2" s="1"/>
  <c r="R39" i="2"/>
  <c r="T39" i="2" s="1"/>
  <c r="P39" i="2" s="1"/>
  <c r="G39" i="2"/>
  <c r="W38" i="2"/>
  <c r="V38" i="2"/>
  <c r="S38" i="2"/>
  <c r="U38" i="2" s="1"/>
  <c r="R38" i="2"/>
  <c r="T38" i="2" s="1"/>
  <c r="G38" i="2"/>
  <c r="W37" i="2"/>
  <c r="V37" i="2"/>
  <c r="S37" i="2"/>
  <c r="U37" i="2" s="1"/>
  <c r="R37" i="2"/>
  <c r="T37" i="2" s="1"/>
  <c r="P37" i="2" s="1"/>
  <c r="G37" i="2"/>
  <c r="W36" i="2"/>
  <c r="V36" i="2"/>
  <c r="S36" i="2"/>
  <c r="U36" i="2" s="1"/>
  <c r="R36" i="2"/>
  <c r="T36" i="2" s="1"/>
  <c r="G36" i="2"/>
  <c r="W35" i="2"/>
  <c r="V35" i="2"/>
  <c r="S35" i="2"/>
  <c r="U35" i="2" s="1"/>
  <c r="R35" i="2"/>
  <c r="T35" i="2" s="1"/>
  <c r="P35" i="2" s="1"/>
  <c r="G35" i="2"/>
  <c r="W34" i="2"/>
  <c r="V34" i="2"/>
  <c r="S34" i="2"/>
  <c r="U34" i="2" s="1"/>
  <c r="R34" i="2"/>
  <c r="T34" i="2" s="1"/>
  <c r="G34" i="2"/>
  <c r="W33" i="2"/>
  <c r="V33" i="2"/>
  <c r="S33" i="2"/>
  <c r="U33" i="2" s="1"/>
  <c r="R33" i="2"/>
  <c r="T33" i="2" s="1"/>
  <c r="P33" i="2" s="1"/>
  <c r="G33" i="2"/>
  <c r="W32" i="2"/>
  <c r="V32" i="2"/>
  <c r="S32" i="2"/>
  <c r="U32" i="2" s="1"/>
  <c r="R32" i="2"/>
  <c r="T32" i="2" s="1"/>
  <c r="G32" i="2"/>
  <c r="W31" i="2"/>
  <c r="V31" i="2"/>
  <c r="S31" i="2"/>
  <c r="U31" i="2" s="1"/>
  <c r="R31" i="2"/>
  <c r="T31" i="2" s="1"/>
  <c r="P31" i="2" s="1"/>
  <c r="G31" i="2"/>
  <c r="W30" i="2"/>
  <c r="V30" i="2"/>
  <c r="S30" i="2"/>
  <c r="U30" i="2" s="1"/>
  <c r="R30" i="2"/>
  <c r="T30" i="2" s="1"/>
  <c r="G30" i="2"/>
  <c r="W29" i="2"/>
  <c r="V29" i="2"/>
  <c r="S29" i="2"/>
  <c r="U29" i="2" s="1"/>
  <c r="R29" i="2"/>
  <c r="T29" i="2" s="1"/>
  <c r="P29" i="2" s="1"/>
  <c r="G29" i="2"/>
  <c r="W28" i="2"/>
  <c r="V28" i="2"/>
  <c r="S28" i="2"/>
  <c r="U28" i="2" s="1"/>
  <c r="R28" i="2"/>
  <c r="T28" i="2" s="1"/>
  <c r="G28" i="2"/>
  <c r="W27" i="2"/>
  <c r="V27" i="2"/>
  <c r="S27" i="2"/>
  <c r="U27" i="2" s="1"/>
  <c r="R27" i="2"/>
  <c r="T27" i="2" s="1"/>
  <c r="P27" i="2" s="1"/>
  <c r="G27" i="2"/>
  <c r="W26" i="2"/>
  <c r="V26" i="2"/>
  <c r="S26" i="2"/>
  <c r="U26" i="2" s="1"/>
  <c r="R26" i="2"/>
  <c r="T26" i="2" s="1"/>
  <c r="G26" i="2"/>
  <c r="W25" i="2"/>
  <c r="V25" i="2"/>
  <c r="S25" i="2"/>
  <c r="U25" i="2" s="1"/>
  <c r="R25" i="2"/>
  <c r="T25" i="2" s="1"/>
  <c r="P25" i="2" s="1"/>
  <c r="G25" i="2"/>
  <c r="W24" i="2"/>
  <c r="V24" i="2"/>
  <c r="S24" i="2"/>
  <c r="U24" i="2" s="1"/>
  <c r="R24" i="2"/>
  <c r="T24" i="2" s="1"/>
  <c r="G24" i="2"/>
  <c r="W23" i="2"/>
  <c r="V23" i="2"/>
  <c r="S23" i="2"/>
  <c r="U23" i="2" s="1"/>
  <c r="R23" i="2"/>
  <c r="T23" i="2" s="1"/>
  <c r="G23" i="2"/>
  <c r="W22" i="2"/>
  <c r="V22" i="2"/>
  <c r="S22" i="2"/>
  <c r="U22" i="2" s="1"/>
  <c r="R22" i="2"/>
  <c r="T22" i="2" s="1"/>
  <c r="G22" i="2"/>
  <c r="W21" i="2"/>
  <c r="V21" i="2"/>
  <c r="S21" i="2"/>
  <c r="U21" i="2" s="1"/>
  <c r="R21" i="2"/>
  <c r="T21" i="2" s="1"/>
  <c r="G21" i="2"/>
  <c r="W20" i="2"/>
  <c r="V20" i="2"/>
  <c r="S20" i="2"/>
  <c r="U20" i="2" s="1"/>
  <c r="R20" i="2"/>
  <c r="T20" i="2" s="1"/>
  <c r="G20" i="2"/>
  <c r="W19" i="2"/>
  <c r="V19" i="2"/>
  <c r="S19" i="2"/>
  <c r="U19" i="2" s="1"/>
  <c r="R19" i="2"/>
  <c r="T19" i="2" s="1"/>
  <c r="P19" i="2" s="1"/>
  <c r="G19" i="2"/>
  <c r="W18" i="2"/>
  <c r="V18" i="2"/>
  <c r="S18" i="2"/>
  <c r="U18" i="2" s="1"/>
  <c r="R18" i="2"/>
  <c r="T18" i="2" s="1"/>
  <c r="G18" i="2"/>
  <c r="W17" i="2"/>
  <c r="V17" i="2"/>
  <c r="S17" i="2"/>
  <c r="U17" i="2" s="1"/>
  <c r="R17" i="2"/>
  <c r="T17" i="2" s="1"/>
  <c r="P17" i="2" s="1"/>
  <c r="G17" i="2"/>
  <c r="W16" i="2"/>
  <c r="V16" i="2"/>
  <c r="S16" i="2"/>
  <c r="U16" i="2" s="1"/>
  <c r="R16" i="2"/>
  <c r="T16" i="2" s="1"/>
  <c r="G16" i="2"/>
  <c r="W15" i="2"/>
  <c r="V15" i="2"/>
  <c r="S15" i="2"/>
  <c r="U15" i="2" s="1"/>
  <c r="R15" i="2"/>
  <c r="T15" i="2" s="1"/>
  <c r="P15" i="2" s="1"/>
  <c r="G15" i="2"/>
  <c r="W14" i="2"/>
  <c r="V14" i="2"/>
  <c r="S14" i="2"/>
  <c r="U14" i="2" s="1"/>
  <c r="R14" i="2"/>
  <c r="T14" i="2" s="1"/>
  <c r="G14" i="2"/>
  <c r="W13" i="2"/>
  <c r="V13" i="2"/>
  <c r="S13" i="2"/>
  <c r="U13" i="2" s="1"/>
  <c r="R13" i="2"/>
  <c r="T13" i="2" s="1"/>
  <c r="P13" i="2" s="1"/>
  <c r="G13" i="2"/>
  <c r="W12" i="2"/>
  <c r="V12" i="2"/>
  <c r="S12" i="2"/>
  <c r="U12" i="2" s="1"/>
  <c r="R12" i="2"/>
  <c r="T12" i="2" s="1"/>
  <c r="G12" i="2"/>
  <c r="W11" i="2"/>
  <c r="V11" i="2"/>
  <c r="S11" i="2"/>
  <c r="U11" i="2" s="1"/>
  <c r="R11" i="2"/>
  <c r="T11" i="2" s="1"/>
  <c r="G11" i="2"/>
  <c r="G10" i="2"/>
  <c r="C21" i="1"/>
  <c r="C16" i="1"/>
  <c r="C22" i="1" s="1"/>
  <c r="P14" i="2" l="1"/>
  <c r="P16" i="2"/>
  <c r="P18" i="2"/>
  <c r="P20" i="2"/>
  <c r="P22" i="2"/>
  <c r="P24" i="2"/>
  <c r="P26" i="2"/>
  <c r="P28" i="2"/>
  <c r="P30" i="2"/>
  <c r="P32" i="2"/>
  <c r="P34" i="2"/>
  <c r="P36" i="2"/>
  <c r="P38" i="2"/>
  <c r="P40" i="2"/>
  <c r="P42" i="2"/>
  <c r="P44" i="2"/>
  <c r="P46" i="2"/>
  <c r="P48" i="2"/>
  <c r="P50" i="2"/>
  <c r="P52" i="2"/>
  <c r="P54" i="2"/>
  <c r="P56" i="2"/>
  <c r="P58" i="2"/>
  <c r="P60" i="2"/>
  <c r="P62" i="2"/>
  <c r="P64" i="2"/>
  <c r="P66" i="2"/>
  <c r="P68" i="2"/>
  <c r="P70" i="2"/>
  <c r="P72" i="2"/>
  <c r="P74" i="2"/>
  <c r="P76" i="2"/>
  <c r="P12" i="2"/>
  <c r="P21" i="2"/>
  <c r="U79" i="2"/>
  <c r="T79" i="2"/>
  <c r="P79" i="2" s="1"/>
  <c r="U81" i="2"/>
  <c r="P81" i="2"/>
  <c r="T81" i="2"/>
  <c r="U83" i="2"/>
  <c r="T83" i="2"/>
  <c r="P83" i="2" s="1"/>
  <c r="U85" i="2"/>
  <c r="P85" i="2"/>
  <c r="T85" i="2"/>
  <c r="P116" i="2"/>
  <c r="P118" i="2"/>
  <c r="P120" i="2"/>
  <c r="P122" i="2"/>
  <c r="P124" i="2"/>
  <c r="P126" i="2"/>
  <c r="P128" i="2"/>
  <c r="P130" i="2"/>
  <c r="P132" i="2"/>
  <c r="P134" i="2"/>
  <c r="P136" i="2"/>
  <c r="P138" i="2"/>
  <c r="P140" i="2"/>
  <c r="P11" i="2"/>
  <c r="P23" i="2"/>
  <c r="U78" i="2"/>
  <c r="P78" i="2"/>
  <c r="T78" i="2"/>
  <c r="U80" i="2"/>
  <c r="T80" i="2"/>
  <c r="P80" i="2" s="1"/>
  <c r="U82" i="2"/>
  <c r="P82" i="2"/>
  <c r="T82" i="2"/>
  <c r="U84" i="2"/>
  <c r="T84" i="2"/>
  <c r="P84" i="2" s="1"/>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P114" i="2" s="1"/>
  <c r="T115" i="2"/>
  <c r="P115" i="2" s="1"/>
  <c r="U142" i="2"/>
  <c r="P142" i="2"/>
  <c r="T142" i="2"/>
  <c r="U144" i="2"/>
  <c r="T144" i="2"/>
  <c r="P144" i="2" s="1"/>
  <c r="U146" i="2"/>
  <c r="P146" i="2"/>
  <c r="T146" i="2"/>
  <c r="U148" i="2"/>
  <c r="T148" i="2"/>
  <c r="P148" i="2" s="1"/>
  <c r="U150" i="2"/>
  <c r="P150" i="2"/>
  <c r="T150"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U143" i="2"/>
  <c r="T143" i="2"/>
  <c r="P143" i="2" s="1"/>
  <c r="U145" i="2"/>
  <c r="P145" i="2"/>
  <c r="T145" i="2"/>
  <c r="U147" i="2"/>
  <c r="T147" i="2"/>
  <c r="P147" i="2" s="1"/>
  <c r="U149" i="2"/>
  <c r="P149" i="2"/>
  <c r="T149" i="2"/>
  <c r="P151" i="2"/>
  <c r="U151" i="2"/>
  <c r="P152" i="2"/>
  <c r="U152" i="2"/>
  <c r="P153" i="2"/>
  <c r="U153" i="2"/>
  <c r="P154" i="2"/>
  <c r="U154" i="2"/>
  <c r="P155" i="2"/>
  <c r="U155" i="2"/>
  <c r="P156" i="2"/>
  <c r="U156" i="2"/>
  <c r="P157" i="2"/>
  <c r="U157" i="2"/>
  <c r="P158" i="2"/>
  <c r="U158" i="2"/>
  <c r="P159" i="2"/>
  <c r="U159" i="2"/>
  <c r="P160" i="2"/>
  <c r="U160" i="2"/>
  <c r="P161" i="2"/>
  <c r="U161" i="2"/>
  <c r="P162" i="2"/>
  <c r="U162" i="2"/>
  <c r="P163" i="2"/>
  <c r="U163" i="2"/>
  <c r="U165" i="2"/>
  <c r="T165" i="2"/>
  <c r="P165" i="2" s="1"/>
  <c r="U167" i="2"/>
  <c r="P167" i="2"/>
  <c r="T167" i="2"/>
  <c r="U169" i="2"/>
  <c r="T169" i="2"/>
  <c r="P169" i="2" s="1"/>
  <c r="U171" i="2"/>
  <c r="P171" i="2"/>
  <c r="T171" i="2"/>
  <c r="U173" i="2"/>
  <c r="T173" i="2"/>
  <c r="P173" i="2" s="1"/>
  <c r="U175" i="2"/>
  <c r="P175" i="2"/>
  <c r="T175" i="2"/>
  <c r="U177" i="2"/>
  <c r="T177" i="2"/>
  <c r="P177" i="2" s="1"/>
  <c r="U179" i="2"/>
  <c r="P179" i="2"/>
  <c r="T179" i="2"/>
  <c r="U181" i="2"/>
  <c r="T181" i="2"/>
  <c r="P181" i="2" s="1"/>
  <c r="U183" i="2"/>
  <c r="P183" i="2"/>
  <c r="T183" i="2"/>
  <c r="U185" i="2"/>
  <c r="T185" i="2"/>
  <c r="P185" i="2" s="1"/>
  <c r="U187" i="2"/>
  <c r="P187" i="2"/>
  <c r="T187" i="2"/>
  <c r="U189" i="2"/>
  <c r="T189" i="2"/>
  <c r="P189" i="2" s="1"/>
  <c r="U191" i="2"/>
  <c r="P191" i="2"/>
  <c r="T191" i="2"/>
  <c r="U164" i="2"/>
  <c r="T164" i="2"/>
  <c r="P164" i="2" s="1"/>
  <c r="U166" i="2"/>
  <c r="P166" i="2"/>
  <c r="T166" i="2"/>
  <c r="U168" i="2"/>
  <c r="T168" i="2"/>
  <c r="P168" i="2" s="1"/>
  <c r="U170" i="2"/>
  <c r="P170" i="2"/>
  <c r="T170" i="2"/>
  <c r="U172" i="2"/>
  <c r="T172" i="2"/>
  <c r="P172" i="2" s="1"/>
  <c r="U174" i="2"/>
  <c r="P174" i="2"/>
  <c r="T174" i="2"/>
  <c r="U176" i="2"/>
  <c r="T176" i="2"/>
  <c r="P176" i="2" s="1"/>
  <c r="U178" i="2"/>
  <c r="P178" i="2"/>
  <c r="T178" i="2"/>
  <c r="U180" i="2"/>
  <c r="T180" i="2"/>
  <c r="P180" i="2" s="1"/>
  <c r="U182" i="2"/>
  <c r="P182" i="2"/>
  <c r="T182" i="2"/>
  <c r="U184" i="2"/>
  <c r="T184" i="2"/>
  <c r="P184" i="2" s="1"/>
  <c r="U186" i="2"/>
  <c r="P186" i="2"/>
  <c r="T186" i="2"/>
  <c r="U188" i="2"/>
  <c r="T188" i="2"/>
  <c r="P188" i="2" s="1"/>
  <c r="U190" i="2"/>
  <c r="P190" i="2"/>
  <c r="T190" i="2"/>
  <c r="P6" i="2" l="1"/>
  <c r="C18" i="1" s="1"/>
</calcChain>
</file>

<file path=xl/sharedStrings.xml><?xml version="1.0" encoding="utf-8"?>
<sst xmlns="http://schemas.openxmlformats.org/spreadsheetml/2006/main" count="1679" uniqueCount="201">
  <si>
    <t>クラブ７人リレー2016申込フォーム 代表者情報</t>
    <rPh sb="4" eb="5">
      <t>ニン</t>
    </rPh>
    <rPh sb="12" eb="14">
      <t>モウシコミ</t>
    </rPh>
    <rPh sb="19" eb="22">
      <t>ダイヒョウシャ</t>
    </rPh>
    <rPh sb="22" eb="24">
      <t>ジョウホウ</t>
    </rPh>
    <phoneticPr fontId="4"/>
  </si>
  <si>
    <t>クラブ名</t>
    <rPh sb="3" eb="4">
      <t>メイ</t>
    </rPh>
    <phoneticPr fontId="4"/>
  </si>
  <si>
    <t>申込代表者氏名</t>
    <rPh sb="0" eb="2">
      <t>モウシコミ</t>
    </rPh>
    <rPh sb="2" eb="5">
      <t>ダイヒョウシャ</t>
    </rPh>
    <rPh sb="5" eb="7">
      <t>シメイ</t>
    </rPh>
    <phoneticPr fontId="4"/>
  </si>
  <si>
    <t>E-mailアドレス</t>
    <phoneticPr fontId="4"/>
  </si>
  <si>
    <t>携帯電話番号</t>
    <rPh sb="0" eb="2">
      <t>ケイタイ</t>
    </rPh>
    <rPh sb="2" eb="4">
      <t>デンワ</t>
    </rPh>
    <rPh sb="4" eb="6">
      <t>バンゴウ</t>
    </rPh>
    <phoneticPr fontId="4"/>
  </si>
  <si>
    <t>住所</t>
    <rPh sb="0" eb="2">
      <t>ジュウショ</t>
    </rPh>
    <phoneticPr fontId="4"/>
  </si>
  <si>
    <t>利用バウチャー</t>
    <rPh sb="0" eb="2">
      <t>リヨウ</t>
    </rPh>
    <phoneticPr fontId="4"/>
  </si>
  <si>
    <t>バウチャー割引総額（マイナスで入力）</t>
    <rPh sb="5" eb="7">
      <t>ワリビキ</t>
    </rPh>
    <rPh sb="7" eb="9">
      <t>ソウガク</t>
    </rPh>
    <rPh sb="15" eb="17">
      <t>ニュウリョク</t>
    </rPh>
    <phoneticPr fontId="4"/>
  </si>
  <si>
    <t>日曜日駐車希望台数</t>
    <rPh sb="0" eb="2">
      <t>ニチヨウ</t>
    </rPh>
    <rPh sb="2" eb="3">
      <t>ビ</t>
    </rPh>
    <rPh sb="3" eb="5">
      <t>チュウシャ</t>
    </rPh>
    <rPh sb="5" eb="7">
      <t>キボウ</t>
    </rPh>
    <rPh sb="7" eb="9">
      <t>ダイスウ</t>
    </rPh>
    <phoneticPr fontId="4"/>
  </si>
  <si>
    <t>広告掲載</t>
    <rPh sb="0" eb="2">
      <t>コウコク</t>
    </rPh>
    <rPh sb="2" eb="4">
      <t>ケイサイ</t>
    </rPh>
    <phoneticPr fontId="4"/>
  </si>
  <si>
    <t>参加費（自動計算）</t>
    <rPh sb="0" eb="3">
      <t>サンカヒ</t>
    </rPh>
    <rPh sb="4" eb="6">
      <t>ジドウ</t>
    </rPh>
    <rPh sb="6" eb="8">
      <t>ケイサン</t>
    </rPh>
    <phoneticPr fontId="4"/>
  </si>
  <si>
    <t>広告掲載費</t>
    <rPh sb="0" eb="2">
      <t>コウコク</t>
    </rPh>
    <rPh sb="2" eb="4">
      <t>ケイサイ</t>
    </rPh>
    <rPh sb="4" eb="5">
      <t>ヒ</t>
    </rPh>
    <phoneticPr fontId="4"/>
  </si>
  <si>
    <t>個人レース参加費</t>
    <rPh sb="0" eb="2">
      <t>コジン</t>
    </rPh>
    <rPh sb="5" eb="8">
      <t>サンカヒ</t>
    </rPh>
    <phoneticPr fontId="4"/>
  </si>
  <si>
    <t>クラブ7人リレー参加費</t>
    <rPh sb="4" eb="5">
      <t>ニン</t>
    </rPh>
    <rPh sb="8" eb="11">
      <t>サンカヒ</t>
    </rPh>
    <phoneticPr fontId="4"/>
  </si>
  <si>
    <t>トータスナイトリレー参加費</t>
    <rPh sb="10" eb="13">
      <t>サンカヒ</t>
    </rPh>
    <phoneticPr fontId="4"/>
  </si>
  <si>
    <t>バウチャー割引額</t>
    <rPh sb="5" eb="8">
      <t>ワリビキガク</t>
    </rPh>
    <phoneticPr fontId="4"/>
  </si>
  <si>
    <t>総決済金額</t>
    <rPh sb="0" eb="1">
      <t>ソウ</t>
    </rPh>
    <rPh sb="1" eb="3">
      <t>ケッサイ</t>
    </rPh>
    <rPh sb="3" eb="5">
      <t>キンガク</t>
    </rPh>
    <phoneticPr fontId="4"/>
  </si>
  <si>
    <t>振込情報</t>
    <rPh sb="0" eb="2">
      <t>フリコミ</t>
    </rPh>
    <rPh sb="2" eb="4">
      <t>ジョウホウ</t>
    </rPh>
    <phoneticPr fontId="4"/>
  </si>
  <si>
    <t>振込者名</t>
    <rPh sb="0" eb="2">
      <t>フリコミ</t>
    </rPh>
    <rPh sb="2" eb="3">
      <t>シャ</t>
    </rPh>
    <rPh sb="3" eb="4">
      <t>メイ</t>
    </rPh>
    <phoneticPr fontId="4"/>
  </si>
  <si>
    <t>振込み日</t>
    <rPh sb="0" eb="2">
      <t>フリコ</t>
    </rPh>
    <rPh sb="3" eb="4">
      <t>ビ</t>
    </rPh>
    <phoneticPr fontId="4"/>
  </si>
  <si>
    <t>個人の申込みでも、クラブの申込みでも、この用紙を利用下さい。円滑な処理進行のため、極力クラブ単位で一括して申し込んで下さい。</t>
    <rPh sb="0" eb="2">
      <t>コジン</t>
    </rPh>
    <rPh sb="3" eb="5">
      <t>モウシコ</t>
    </rPh>
    <rPh sb="13" eb="15">
      <t>モウシコ</t>
    </rPh>
    <rPh sb="21" eb="23">
      <t>ヨウシ</t>
    </rPh>
    <rPh sb="24" eb="26">
      <t>リヨウ</t>
    </rPh>
    <rPh sb="26" eb="27">
      <t>クダ</t>
    </rPh>
    <rPh sb="30" eb="32">
      <t>エンカツ</t>
    </rPh>
    <rPh sb="33" eb="35">
      <t>ショリ</t>
    </rPh>
    <rPh sb="35" eb="37">
      <t>シンコウ</t>
    </rPh>
    <rPh sb="41" eb="43">
      <t>キョクリョク</t>
    </rPh>
    <rPh sb="46" eb="48">
      <t>タンイ</t>
    </rPh>
    <rPh sb="49" eb="51">
      <t>イッカツ</t>
    </rPh>
    <rPh sb="53" eb="54">
      <t>モウ</t>
    </rPh>
    <rPh sb="55" eb="56">
      <t>コ</t>
    </rPh>
    <rPh sb="58" eb="59">
      <t>クダ</t>
    </rPh>
    <phoneticPr fontId="4"/>
  </si>
  <si>
    <t>どのような申込みの場合でも、この表紙シートは必ずご記入下さい。</t>
    <rPh sb="5" eb="7">
      <t>モウシコ</t>
    </rPh>
    <rPh sb="9" eb="11">
      <t>バアイ</t>
    </rPh>
    <rPh sb="16" eb="18">
      <t>ヒョウシ</t>
    </rPh>
    <rPh sb="22" eb="23">
      <t>カナラ</t>
    </rPh>
    <rPh sb="25" eb="27">
      <t>キニュウ</t>
    </rPh>
    <rPh sb="27" eb="28">
      <t>クダ</t>
    </rPh>
    <phoneticPr fontId="4"/>
  </si>
  <si>
    <t>本大会エントリーにて集めた個人情報は、本大会実施の目的と、次回大会の本人への通知目的以外には利用しません。</t>
    <rPh sb="0" eb="1">
      <t>ホン</t>
    </rPh>
    <rPh sb="1" eb="3">
      <t>タイカイ</t>
    </rPh>
    <rPh sb="10" eb="11">
      <t>アツ</t>
    </rPh>
    <rPh sb="13" eb="15">
      <t>コジン</t>
    </rPh>
    <rPh sb="15" eb="17">
      <t>ジョウホウ</t>
    </rPh>
    <rPh sb="19" eb="22">
      <t>ホンタイカイ</t>
    </rPh>
    <rPh sb="22" eb="24">
      <t>ジッシ</t>
    </rPh>
    <rPh sb="25" eb="27">
      <t>モクテキ</t>
    </rPh>
    <rPh sb="29" eb="31">
      <t>ジカイ</t>
    </rPh>
    <rPh sb="31" eb="33">
      <t>タイカイ</t>
    </rPh>
    <rPh sb="34" eb="36">
      <t>ホンニン</t>
    </rPh>
    <rPh sb="38" eb="40">
      <t>ツウチ</t>
    </rPh>
    <rPh sb="40" eb="42">
      <t>モクテキ</t>
    </rPh>
    <rPh sb="42" eb="44">
      <t>イガイ</t>
    </rPh>
    <rPh sb="46" eb="48">
      <t>リヨウ</t>
    </rPh>
    <phoneticPr fontId="4"/>
  </si>
  <si>
    <t>計算式などには、万全を期しておりますが、万一不具合など発見されましたら、問合せ先（山川）まで、至急ご連絡下さい。</t>
    <rPh sb="0" eb="2">
      <t>ケイサン</t>
    </rPh>
    <rPh sb="2" eb="3">
      <t>シキ</t>
    </rPh>
    <rPh sb="8" eb="10">
      <t>バンゼン</t>
    </rPh>
    <rPh sb="11" eb="12">
      <t>キ</t>
    </rPh>
    <rPh sb="20" eb="22">
      <t>マンイチ</t>
    </rPh>
    <rPh sb="22" eb="25">
      <t>フグアイ</t>
    </rPh>
    <rPh sb="27" eb="29">
      <t>ハッケン</t>
    </rPh>
    <rPh sb="36" eb="38">
      <t>トイアワ</t>
    </rPh>
    <rPh sb="39" eb="40">
      <t>サキ</t>
    </rPh>
    <rPh sb="41" eb="43">
      <t>ヤマカワ</t>
    </rPh>
    <rPh sb="47" eb="49">
      <t>シキュウ</t>
    </rPh>
    <rPh sb="50" eb="52">
      <t>レンラク</t>
    </rPh>
    <rPh sb="52" eb="53">
      <t>クダ</t>
    </rPh>
    <phoneticPr fontId="4"/>
  </si>
  <si>
    <t>（なし）</t>
    <phoneticPr fontId="4"/>
  </si>
  <si>
    <t>7人リレー2015＠松本にて獲得のバウチャーを利用</t>
    <rPh sb="1" eb="2">
      <t>ニン</t>
    </rPh>
    <rPh sb="10" eb="12">
      <t>マツモト</t>
    </rPh>
    <rPh sb="14" eb="16">
      <t>カクトク</t>
    </rPh>
    <rPh sb="23" eb="25">
      <t>リヨウ</t>
    </rPh>
    <phoneticPr fontId="4"/>
  </si>
  <si>
    <t>7人リレー2014＠蓼科にて獲得のバウチャーを利用</t>
    <rPh sb="1" eb="2">
      <t>ニン</t>
    </rPh>
    <rPh sb="10" eb="12">
      <t>タテシナ</t>
    </rPh>
    <rPh sb="14" eb="16">
      <t>カクトク</t>
    </rPh>
    <rPh sb="23" eb="25">
      <t>リヨウ</t>
    </rPh>
    <phoneticPr fontId="4"/>
  </si>
  <si>
    <t>（掲載しない）</t>
    <rPh sb="1" eb="3">
      <t>ケイサイ</t>
    </rPh>
    <phoneticPr fontId="4"/>
  </si>
  <si>
    <t>1/8ページ</t>
    <phoneticPr fontId="4"/>
  </si>
  <si>
    <t>1/4ページ</t>
  </si>
  <si>
    <t>1/2ページ</t>
  </si>
  <si>
    <t>1ページ</t>
  </si>
  <si>
    <t>個人レース</t>
    <rPh sb="0" eb="2">
      <t>コジン</t>
    </rPh>
    <phoneticPr fontId="4"/>
  </si>
  <si>
    <t>参加費合計</t>
    <rPh sb="0" eb="3">
      <t>サンカヒ</t>
    </rPh>
    <rPh sb="3" eb="5">
      <t>ゴウケイ</t>
    </rPh>
    <phoneticPr fontId="4"/>
  </si>
  <si>
    <t>氏名</t>
    <rPh sb="0" eb="2">
      <t>シメイ</t>
    </rPh>
    <phoneticPr fontId="4"/>
  </si>
  <si>
    <t>ふりがな
（ひらがな）</t>
    <phoneticPr fontId="4"/>
  </si>
  <si>
    <t>性別</t>
    <rPh sb="0" eb="1">
      <t>セイ</t>
    </rPh>
    <rPh sb="1" eb="2">
      <t>ベツ</t>
    </rPh>
    <phoneticPr fontId="4"/>
  </si>
  <si>
    <t>参加費区分</t>
    <rPh sb="0" eb="3">
      <t>サンカヒ</t>
    </rPh>
    <rPh sb="3" eb="5">
      <t>クブン</t>
    </rPh>
    <phoneticPr fontId="4"/>
  </si>
  <si>
    <t>生年月日</t>
    <rPh sb="0" eb="2">
      <t>セイネン</t>
    </rPh>
    <rPh sb="2" eb="4">
      <t>ガッピ</t>
    </rPh>
    <phoneticPr fontId="4"/>
  </si>
  <si>
    <t>年齢</t>
    <rPh sb="0" eb="2">
      <t>ネンレイ</t>
    </rPh>
    <phoneticPr fontId="4"/>
  </si>
  <si>
    <r>
      <t>携帯電話番号</t>
    </r>
    <r>
      <rPr>
        <sz val="9"/>
        <rFont val="ＭＳ Ｐゴシック"/>
        <family val="3"/>
        <charset val="128"/>
      </rPr>
      <t xml:space="preserve">
</t>
    </r>
    <rPh sb="0" eb="2">
      <t>ケイタイ</t>
    </rPh>
    <rPh sb="2" eb="4">
      <t>デンワ</t>
    </rPh>
    <rPh sb="4" eb="6">
      <t>バンゴウ</t>
    </rPh>
    <phoneticPr fontId="4"/>
  </si>
  <si>
    <t>マイEカード番号</t>
    <rPh sb="6" eb="8">
      <t>バンゴウ</t>
    </rPh>
    <phoneticPr fontId="4"/>
  </si>
  <si>
    <r>
      <t>９月１７日（土）</t>
    </r>
    <r>
      <rPr>
        <sz val="9"/>
        <rFont val="ＭＳ Ｐゴシック"/>
        <family val="3"/>
        <charset val="128"/>
      </rPr>
      <t xml:space="preserve">
</t>
    </r>
    <r>
      <rPr>
        <b/>
        <sz val="9"/>
        <rFont val="ＭＳ Ｐゴシック"/>
        <family val="3"/>
        <charset val="128"/>
      </rPr>
      <t xml:space="preserve">ミドルディスタンス
</t>
    </r>
    <r>
      <rPr>
        <sz val="9"/>
        <rFont val="ＭＳ Ｐゴシック"/>
        <family val="3"/>
        <charset val="128"/>
      </rPr>
      <t>参加クラス</t>
    </r>
    <rPh sb="1" eb="2">
      <t>ガツ</t>
    </rPh>
    <rPh sb="4" eb="5">
      <t>ニチ</t>
    </rPh>
    <rPh sb="6" eb="7">
      <t>ツチ</t>
    </rPh>
    <rPh sb="19" eb="21">
      <t>サンカ</t>
    </rPh>
    <phoneticPr fontId="4"/>
  </si>
  <si>
    <r>
      <t>９月１７日（土）</t>
    </r>
    <r>
      <rPr>
        <sz val="9"/>
        <rFont val="ＭＳ Ｐゴシック"/>
        <family val="3"/>
        <charset val="128"/>
      </rPr>
      <t xml:space="preserve">
</t>
    </r>
    <r>
      <rPr>
        <b/>
        <sz val="9"/>
        <rFont val="ＭＳ Ｐゴシック"/>
        <family val="3"/>
        <charset val="128"/>
      </rPr>
      <t xml:space="preserve">マイクロスプリント
</t>
    </r>
    <r>
      <rPr>
        <sz val="9"/>
        <rFont val="ＭＳ Ｐゴシック"/>
        <family val="3"/>
        <charset val="128"/>
      </rPr>
      <t>参加クラス</t>
    </r>
    <rPh sb="1" eb="2">
      <t>ガツ</t>
    </rPh>
    <rPh sb="4" eb="5">
      <t>ヒ</t>
    </rPh>
    <rPh sb="6" eb="7">
      <t>ツチ</t>
    </rPh>
    <rPh sb="19" eb="21">
      <t>サンカ</t>
    </rPh>
    <phoneticPr fontId="4"/>
  </si>
  <si>
    <r>
      <t>９月１９日（月・祝）</t>
    </r>
    <r>
      <rPr>
        <sz val="9"/>
        <rFont val="ＭＳ Ｐゴシック"/>
        <family val="3"/>
        <charset val="128"/>
      </rPr>
      <t xml:space="preserve">
</t>
    </r>
    <r>
      <rPr>
        <b/>
        <sz val="9"/>
        <rFont val="ＭＳ Ｐゴシック"/>
        <family val="3"/>
        <charset val="128"/>
      </rPr>
      <t xml:space="preserve">スプリント
</t>
    </r>
    <r>
      <rPr>
        <sz val="9"/>
        <rFont val="ＭＳ Ｐゴシック"/>
        <family val="3"/>
        <charset val="128"/>
      </rPr>
      <t>参加クラス</t>
    </r>
    <rPh sb="1" eb="2">
      <t>ガツ</t>
    </rPh>
    <rPh sb="4" eb="5">
      <t>ニチ</t>
    </rPh>
    <rPh sb="6" eb="7">
      <t>ゲツ</t>
    </rPh>
    <rPh sb="8" eb="9">
      <t>シュク</t>
    </rPh>
    <rPh sb="17" eb="19">
      <t>サンカ</t>
    </rPh>
    <phoneticPr fontId="4"/>
  </si>
  <si>
    <t>緊急連絡先
（電話番号）</t>
    <rPh sb="0" eb="2">
      <t>キンキュウ</t>
    </rPh>
    <rPh sb="2" eb="5">
      <t>レンラクサキ</t>
    </rPh>
    <rPh sb="7" eb="9">
      <t>デンワ</t>
    </rPh>
    <rPh sb="9" eb="11">
      <t>バンゴウ</t>
    </rPh>
    <phoneticPr fontId="4"/>
  </si>
  <si>
    <t>同左
（続柄）</t>
    <rPh sb="0" eb="2">
      <t>ドウサ</t>
    </rPh>
    <rPh sb="4" eb="6">
      <t>ゾクガラ</t>
    </rPh>
    <phoneticPr fontId="4"/>
  </si>
  <si>
    <r>
      <t>備考</t>
    </r>
    <r>
      <rPr>
        <sz val="9"/>
        <rFont val="ＭＳ Ｐゴシック"/>
        <family val="3"/>
        <charset val="128"/>
      </rPr>
      <t xml:space="preserve">
</t>
    </r>
    <rPh sb="0" eb="2">
      <t>ビコウ</t>
    </rPh>
    <phoneticPr fontId="4"/>
  </si>
  <si>
    <r>
      <t>個人合計費用</t>
    </r>
    <r>
      <rPr>
        <sz val="9"/>
        <color theme="0" tint="-0.499984740745262"/>
        <rFont val="ＭＳ Ｐゴシック"/>
        <family val="3"/>
        <charset val="128"/>
      </rPr>
      <t xml:space="preserve">
（自動計算）</t>
    </r>
    <rPh sb="0" eb="2">
      <t>コジン</t>
    </rPh>
    <rPh sb="2" eb="4">
      <t>ゴウケイ</t>
    </rPh>
    <rPh sb="4" eb="6">
      <t>ヒヨウ</t>
    </rPh>
    <rPh sb="8" eb="10">
      <t>ジドウ</t>
    </rPh>
    <rPh sb="10" eb="12">
      <t>ケイサン</t>
    </rPh>
    <phoneticPr fontId="4"/>
  </si>
  <si>
    <t>９月１７日（土）
ミドルディスタンス
参加クラス</t>
    <rPh sb="1" eb="2">
      <t>ガツ</t>
    </rPh>
    <rPh sb="4" eb="5">
      <t>ニチ</t>
    </rPh>
    <rPh sb="6" eb="7">
      <t>ツチ</t>
    </rPh>
    <rPh sb="19" eb="21">
      <t>サンカ</t>
    </rPh>
    <phoneticPr fontId="4"/>
  </si>
  <si>
    <t>９月１７日（土）
マイクロスプリント
参加クラス</t>
    <rPh sb="1" eb="2">
      <t>ガツ</t>
    </rPh>
    <rPh sb="4" eb="5">
      <t>ヒ</t>
    </rPh>
    <rPh sb="6" eb="7">
      <t>ツチ</t>
    </rPh>
    <rPh sb="19" eb="21">
      <t>サンカ</t>
    </rPh>
    <phoneticPr fontId="4"/>
  </si>
  <si>
    <t>９月１７日（土）
複数イベント割引</t>
    <rPh sb="9" eb="11">
      <t>フクスウ</t>
    </rPh>
    <rPh sb="15" eb="17">
      <t>ワリビキ</t>
    </rPh>
    <phoneticPr fontId="4"/>
  </si>
  <si>
    <r>
      <t>９月１７日（土）
Eカードレンタル</t>
    </r>
    <r>
      <rPr>
        <b/>
        <sz val="9"/>
        <rFont val="ＭＳ Ｐゴシック"/>
        <family val="3"/>
        <charset val="128"/>
      </rPr>
      <t/>
    </r>
    <rPh sb="1" eb="2">
      <t>ガツ</t>
    </rPh>
    <rPh sb="4" eb="5">
      <t>ヒ</t>
    </rPh>
    <rPh sb="6" eb="7">
      <t>ツチ</t>
    </rPh>
    <phoneticPr fontId="4"/>
  </si>
  <si>
    <t>９月１９日（月・祝）
スプリント
参加クラス</t>
    <rPh sb="1" eb="2">
      <t>ガツ</t>
    </rPh>
    <rPh sb="4" eb="5">
      <t>ニチ</t>
    </rPh>
    <rPh sb="6" eb="7">
      <t>ゲツ</t>
    </rPh>
    <rPh sb="8" eb="9">
      <t>シュク</t>
    </rPh>
    <rPh sb="17" eb="19">
      <t>サンカ</t>
    </rPh>
    <phoneticPr fontId="4"/>
  </si>
  <si>
    <r>
      <t>９月１９日（月・祝）
Eカードレンタル</t>
    </r>
    <r>
      <rPr>
        <b/>
        <sz val="9"/>
        <rFont val="ＭＳ Ｐゴシック"/>
        <family val="3"/>
        <charset val="128"/>
      </rPr>
      <t/>
    </r>
    <rPh sb="1" eb="2">
      <t>ガツ</t>
    </rPh>
    <rPh sb="4" eb="5">
      <t>ヒ</t>
    </rPh>
    <rPh sb="6" eb="7">
      <t>ゲツ</t>
    </rPh>
    <rPh sb="8" eb="9">
      <t>シュク</t>
    </rPh>
    <phoneticPr fontId="4"/>
  </si>
  <si>
    <t>記入例</t>
    <rPh sb="0" eb="2">
      <t>キニュウ</t>
    </rPh>
    <rPh sb="2" eb="3">
      <t>レイ</t>
    </rPh>
    <phoneticPr fontId="4"/>
  </si>
  <si>
    <t>折円　太郎</t>
    <rPh sb="0" eb="1">
      <t>オリ</t>
    </rPh>
    <rPh sb="1" eb="2">
      <t>エン</t>
    </rPh>
    <rPh sb="3" eb="5">
      <t>タロウ</t>
    </rPh>
    <phoneticPr fontId="4"/>
  </si>
  <si>
    <t>おりえん　たろう</t>
    <phoneticPr fontId="4"/>
  </si>
  <si>
    <t>男</t>
    <rPh sb="0" eb="1">
      <t>オトコ</t>
    </rPh>
    <phoneticPr fontId="4"/>
  </si>
  <si>
    <t>学生・生徒</t>
    <rPh sb="0" eb="2">
      <t>ガクセイ</t>
    </rPh>
    <rPh sb="3" eb="5">
      <t>セイト</t>
    </rPh>
    <phoneticPr fontId="4"/>
  </si>
  <si>
    <t>080-1111-2222</t>
    <phoneticPr fontId="4"/>
  </si>
  <si>
    <t>M1</t>
  </si>
  <si>
    <t>L</t>
  </si>
  <si>
    <t>L1</t>
  </si>
  <si>
    <t>080-1111-3333</t>
    <phoneticPr fontId="4"/>
  </si>
  <si>
    <t>父</t>
    <rPh sb="0" eb="1">
      <t>チチ</t>
    </rPh>
    <phoneticPr fontId="4"/>
  </si>
  <si>
    <t>一般</t>
    <rPh sb="0" eb="2">
      <t>イッパン</t>
    </rPh>
    <phoneticPr fontId="4"/>
  </si>
  <si>
    <t>M1</t>
    <phoneticPr fontId="4"/>
  </si>
  <si>
    <t>L1</t>
    <phoneticPr fontId="4"/>
  </si>
  <si>
    <t>女</t>
    <rPh sb="0" eb="1">
      <t>オンナ</t>
    </rPh>
    <phoneticPr fontId="4"/>
  </si>
  <si>
    <t>M2</t>
    <phoneticPr fontId="4"/>
  </si>
  <si>
    <t>L2</t>
    <phoneticPr fontId="4"/>
  </si>
  <si>
    <t>M3</t>
    <phoneticPr fontId="4"/>
  </si>
  <si>
    <t>M</t>
    <phoneticPr fontId="4"/>
  </si>
  <si>
    <t>M4</t>
    <phoneticPr fontId="4"/>
  </si>
  <si>
    <t>体験</t>
    <rPh sb="0" eb="2">
      <t>タイケン</t>
    </rPh>
    <phoneticPr fontId="4"/>
  </si>
  <si>
    <t>L</t>
    <phoneticPr fontId="4"/>
  </si>
  <si>
    <r>
      <t>山川メモリアル　クラブ7人リレー2016</t>
    </r>
    <r>
      <rPr>
        <b/>
        <u/>
        <sz val="8"/>
        <rFont val="ＭＳ Ｐゴシック"/>
        <family val="3"/>
        <charset val="128"/>
      </rPr>
      <t/>
    </r>
    <rPh sb="0" eb="2">
      <t>ヤマカワ</t>
    </rPh>
    <rPh sb="12" eb="13">
      <t>ニン</t>
    </rPh>
    <phoneticPr fontId="4"/>
  </si>
  <si>
    <t>総合計金額</t>
    <rPh sb="0" eb="1">
      <t>ソウ</t>
    </rPh>
    <rPh sb="1" eb="3">
      <t>ゴウケイ</t>
    </rPh>
    <rPh sb="3" eb="5">
      <t>キンガク</t>
    </rPh>
    <phoneticPr fontId="4"/>
  </si>
  <si>
    <t>クラス</t>
    <phoneticPr fontId="4"/>
  </si>
  <si>
    <t>チーム名
（15文字以内）</t>
    <rPh sb="3" eb="4">
      <t>メイ</t>
    </rPh>
    <rPh sb="8" eb="10">
      <t>モジ</t>
    </rPh>
    <rPh sb="10" eb="12">
      <t>イナイ</t>
    </rPh>
    <phoneticPr fontId="4"/>
  </si>
  <si>
    <t>正規区分</t>
    <rPh sb="0" eb="2">
      <t>セイキ</t>
    </rPh>
    <rPh sb="2" eb="4">
      <t>クブン</t>
    </rPh>
    <phoneticPr fontId="4"/>
  </si>
  <si>
    <t>レンタル
Eカード枚数</t>
    <rPh sb="9" eb="11">
      <t>マイスウ</t>
    </rPh>
    <phoneticPr fontId="4"/>
  </si>
  <si>
    <t>走順</t>
    <rPh sb="0" eb="1">
      <t>ハシ</t>
    </rPh>
    <rPh sb="1" eb="2">
      <t>ジュン</t>
    </rPh>
    <phoneticPr fontId="4"/>
  </si>
  <si>
    <t>性別</t>
    <rPh sb="0" eb="2">
      <t>セイベツ</t>
    </rPh>
    <phoneticPr fontId="4"/>
  </si>
  <si>
    <t>同左
（続柄）</t>
    <rPh sb="0" eb="1">
      <t>ドウ</t>
    </rPh>
    <rPh sb="1" eb="2">
      <t>ヒダリ</t>
    </rPh>
    <rPh sb="4" eb="6">
      <t>ゾクガラ</t>
    </rPh>
    <phoneticPr fontId="4"/>
  </si>
  <si>
    <t>クラブ7人リレー</t>
    <rPh sb="4" eb="5">
      <t>ニン</t>
    </rPh>
    <phoneticPr fontId="4"/>
  </si>
  <si>
    <t>折円OLC-A</t>
    <rPh sb="0" eb="1">
      <t>オリ</t>
    </rPh>
    <rPh sb="1" eb="2">
      <t>エン</t>
    </rPh>
    <phoneticPr fontId="4"/>
  </si>
  <si>
    <t>代表</t>
    <rPh sb="0" eb="2">
      <t>ダイヒョウ</t>
    </rPh>
    <phoneticPr fontId="4"/>
  </si>
  <si>
    <t>1走</t>
    <rPh sb="1" eb="2">
      <t>ソウ</t>
    </rPh>
    <phoneticPr fontId="4"/>
  </si>
  <si>
    <t>須和 弘人</t>
  </si>
  <si>
    <t>男</t>
    <rPh sb="0" eb="1">
      <t>オトコ</t>
    </rPh>
    <phoneticPr fontId="10"/>
  </si>
  <si>
    <t>090-1111-2222</t>
    <phoneticPr fontId="4"/>
  </si>
  <si>
    <t>2走</t>
    <rPh sb="1" eb="2">
      <t>ソウ</t>
    </rPh>
    <phoneticPr fontId="4"/>
  </si>
  <si>
    <t>高宮 菜穂</t>
    <rPh sb="0" eb="2">
      <t>タカミヤ</t>
    </rPh>
    <rPh sb="3" eb="5">
      <t>ナホ</t>
    </rPh>
    <phoneticPr fontId="10"/>
  </si>
  <si>
    <t>女</t>
    <rPh sb="0" eb="1">
      <t>オンナ</t>
    </rPh>
    <phoneticPr fontId="10"/>
  </si>
  <si>
    <t>↓クラス欄を記入すると自動計算されます</t>
    <rPh sb="4" eb="5">
      <t>ラン</t>
    </rPh>
    <rPh sb="6" eb="8">
      <t>キニュウ</t>
    </rPh>
    <rPh sb="11" eb="13">
      <t>ジドウ</t>
    </rPh>
    <rPh sb="13" eb="15">
      <t>ケイサン</t>
    </rPh>
    <phoneticPr fontId="4"/>
  </si>
  <si>
    <t>3走</t>
    <rPh sb="1" eb="2">
      <t>ソウ</t>
    </rPh>
    <phoneticPr fontId="4"/>
  </si>
  <si>
    <t>萩田 朔</t>
  </si>
  <si>
    <t>080-2222-3333</t>
    <phoneticPr fontId="4"/>
  </si>
  <si>
    <t>母</t>
    <rPh sb="0" eb="1">
      <t>ハハ</t>
    </rPh>
    <phoneticPr fontId="4"/>
  </si>
  <si>
    <t>参加費</t>
    <rPh sb="0" eb="3">
      <t>サンカヒ</t>
    </rPh>
    <phoneticPr fontId="4"/>
  </si>
  <si>
    <t>レンタル</t>
    <phoneticPr fontId="4"/>
  </si>
  <si>
    <t>4走</t>
    <rPh sb="1" eb="2">
      <t>ソウ</t>
    </rPh>
    <phoneticPr fontId="4"/>
  </si>
  <si>
    <t>森 あがた</t>
    <rPh sb="0" eb="1">
      <t>モリ</t>
    </rPh>
    <phoneticPr fontId="10"/>
  </si>
  <si>
    <t>5走</t>
    <rPh sb="1" eb="2">
      <t>ソウ</t>
    </rPh>
    <phoneticPr fontId="4"/>
  </si>
  <si>
    <t>茅野 貴子</t>
  </si>
  <si>
    <t>6走</t>
    <rPh sb="1" eb="2">
      <t>ソウ</t>
    </rPh>
    <phoneticPr fontId="4"/>
  </si>
  <si>
    <t>村坂 あずさ</t>
  </si>
  <si>
    <t>7走</t>
    <rPh sb="1" eb="2">
      <t>ソウ</t>
    </rPh>
    <phoneticPr fontId="4"/>
  </si>
  <si>
    <t>成瀬 翔（補強）</t>
    <rPh sb="5" eb="7">
      <t>ホキョウ</t>
    </rPh>
    <phoneticPr fontId="10"/>
  </si>
  <si>
    <t>1
チ
ー
ム
目</t>
    <rPh sb="8" eb="9">
      <t>メ</t>
    </rPh>
    <phoneticPr fontId="4"/>
  </si>
  <si>
    <t>クラス</t>
    <phoneticPr fontId="4"/>
  </si>
  <si>
    <t>合計金額</t>
    <rPh sb="0" eb="2">
      <t>ゴウケイ</t>
    </rPh>
    <rPh sb="2" eb="4">
      <t>キンガク</t>
    </rPh>
    <phoneticPr fontId="4"/>
  </si>
  <si>
    <t>レンタル</t>
    <phoneticPr fontId="4"/>
  </si>
  <si>
    <t>2
チ
ー
ム
目</t>
    <rPh sb="8" eb="9">
      <t>メ</t>
    </rPh>
    <phoneticPr fontId="4"/>
  </si>
  <si>
    <t>クラス</t>
    <phoneticPr fontId="4"/>
  </si>
  <si>
    <t>3
チ
ー
ム
目</t>
    <rPh sb="8" eb="9">
      <t>メ</t>
    </rPh>
    <phoneticPr fontId="4"/>
  </si>
  <si>
    <t>4
チ
ー
ム
目</t>
    <rPh sb="8" eb="9">
      <t>メ</t>
    </rPh>
    <phoneticPr fontId="4"/>
  </si>
  <si>
    <t>5
チ
ー
ム
目</t>
    <rPh sb="8" eb="9">
      <t>メ</t>
    </rPh>
    <phoneticPr fontId="4"/>
  </si>
  <si>
    <t>6
チ
ー
ム
目</t>
    <rPh sb="8" eb="9">
      <t>メ</t>
    </rPh>
    <phoneticPr fontId="4"/>
  </si>
  <si>
    <t>7
チ
ー
ム
目</t>
    <rPh sb="8" eb="9">
      <t>メ</t>
    </rPh>
    <phoneticPr fontId="4"/>
  </si>
  <si>
    <t>8
チ
ー
ム
目</t>
    <rPh sb="8" eb="9">
      <t>メ</t>
    </rPh>
    <phoneticPr fontId="4"/>
  </si>
  <si>
    <t>9
チ
ー
ム
目</t>
    <rPh sb="8" eb="9">
      <t>メ</t>
    </rPh>
    <phoneticPr fontId="4"/>
  </si>
  <si>
    <t>10
チ
ー
ム
目</t>
    <rPh sb="9" eb="10">
      <t>メ</t>
    </rPh>
    <phoneticPr fontId="4"/>
  </si>
  <si>
    <t>11
チ
ー
ム
目</t>
    <rPh sb="9" eb="10">
      <t>メ</t>
    </rPh>
    <phoneticPr fontId="4"/>
  </si>
  <si>
    <t>12
チ
ー
ム
目</t>
    <rPh sb="9" eb="10">
      <t>メ</t>
    </rPh>
    <phoneticPr fontId="4"/>
  </si>
  <si>
    <t>13
チ
ー
ム
目</t>
    <rPh sb="9" eb="10">
      <t>メ</t>
    </rPh>
    <phoneticPr fontId="4"/>
  </si>
  <si>
    <t>14
チ
ー
ム
目</t>
    <rPh sb="9" eb="10">
      <t>メ</t>
    </rPh>
    <phoneticPr fontId="4"/>
  </si>
  <si>
    <t>15
チ
ー
ム
目</t>
    <rPh sb="9" eb="10">
      <t>メ</t>
    </rPh>
    <phoneticPr fontId="4"/>
  </si>
  <si>
    <t>16
チ
ー
ム
目</t>
    <rPh sb="9" eb="10">
      <t>メ</t>
    </rPh>
    <phoneticPr fontId="4"/>
  </si>
  <si>
    <t>17
チ
ー
ム
目</t>
    <rPh sb="9" eb="10">
      <t>メ</t>
    </rPh>
    <phoneticPr fontId="4"/>
  </si>
  <si>
    <t>18
チ
ー
ム
目</t>
    <rPh sb="9" eb="10">
      <t>メ</t>
    </rPh>
    <phoneticPr fontId="4"/>
  </si>
  <si>
    <t>19
チ
ー
ム
目</t>
    <rPh sb="9" eb="10">
      <t>メ</t>
    </rPh>
    <phoneticPr fontId="4"/>
  </si>
  <si>
    <t>20
チ
ー
ム
目</t>
    <rPh sb="9" eb="10">
      <t>メ</t>
    </rPh>
    <phoneticPr fontId="4"/>
  </si>
  <si>
    <t>21
チ
ー
ム
目</t>
    <rPh sb="9" eb="10">
      <t>メ</t>
    </rPh>
    <phoneticPr fontId="4"/>
  </si>
  <si>
    <t>22
チ
ー
ム
目</t>
    <rPh sb="9" eb="10">
      <t>メ</t>
    </rPh>
    <phoneticPr fontId="4"/>
  </si>
  <si>
    <t>23
チ
ー
ム
目</t>
    <rPh sb="9" eb="10">
      <t>メ</t>
    </rPh>
    <phoneticPr fontId="4"/>
  </si>
  <si>
    <t>24
チ
ー
ム
目</t>
    <rPh sb="9" eb="10">
      <t>メ</t>
    </rPh>
    <phoneticPr fontId="4"/>
  </si>
  <si>
    <t>25
チ
ー
ム
目</t>
    <rPh sb="9" eb="10">
      <t>メ</t>
    </rPh>
    <phoneticPr fontId="4"/>
  </si>
  <si>
    <t>26
チ
ー
ム
目</t>
    <rPh sb="9" eb="10">
      <t>メ</t>
    </rPh>
    <phoneticPr fontId="4"/>
  </si>
  <si>
    <t>27
チ
ー
ム
目</t>
    <rPh sb="9" eb="10">
      <t>メ</t>
    </rPh>
    <phoneticPr fontId="4"/>
  </si>
  <si>
    <t>28
チ
ー
ム
目</t>
    <rPh sb="9" eb="10">
      <t>メ</t>
    </rPh>
    <phoneticPr fontId="4"/>
  </si>
  <si>
    <t>29
チ
ー
ム
目</t>
    <rPh sb="9" eb="10">
      <t>メ</t>
    </rPh>
    <phoneticPr fontId="4"/>
  </si>
  <si>
    <t>30
チ
ー
ム
目</t>
    <rPh sb="9" eb="10">
      <t>メ</t>
    </rPh>
    <phoneticPr fontId="4"/>
  </si>
  <si>
    <t>31
チ
ー
ム
目</t>
    <rPh sb="9" eb="10">
      <t>メ</t>
    </rPh>
    <phoneticPr fontId="4"/>
  </si>
  <si>
    <t>32
チ
ー
ム
目</t>
    <rPh sb="9" eb="10">
      <t>メ</t>
    </rPh>
    <phoneticPr fontId="4"/>
  </si>
  <si>
    <t>33
チ
ー
ム
目</t>
    <rPh sb="9" eb="10">
      <t>メ</t>
    </rPh>
    <phoneticPr fontId="4"/>
  </si>
  <si>
    <t>34
チ
ー
ム
目</t>
    <rPh sb="9" eb="10">
      <t>メ</t>
    </rPh>
    <phoneticPr fontId="4"/>
  </si>
  <si>
    <t>35
チ
ー
ム
目</t>
    <rPh sb="9" eb="10">
      <t>メ</t>
    </rPh>
    <phoneticPr fontId="4"/>
  </si>
  <si>
    <t>36
チ
ー
ム
目</t>
    <rPh sb="9" eb="10">
      <t>メ</t>
    </rPh>
    <phoneticPr fontId="4"/>
  </si>
  <si>
    <t>37
チ
ー
ム
目</t>
    <rPh sb="9" eb="10">
      <t>メ</t>
    </rPh>
    <phoneticPr fontId="4"/>
  </si>
  <si>
    <t>38
チ
ー
ム
目</t>
    <rPh sb="9" eb="10">
      <t>メ</t>
    </rPh>
    <phoneticPr fontId="4"/>
  </si>
  <si>
    <t>39
チ
ー
ム
目</t>
    <rPh sb="9" eb="10">
      <t>メ</t>
    </rPh>
    <phoneticPr fontId="4"/>
  </si>
  <si>
    <t>40
チ
ー
ム
目</t>
    <rPh sb="9" eb="10">
      <t>メ</t>
    </rPh>
    <phoneticPr fontId="4"/>
  </si>
  <si>
    <t>ベテランリレー</t>
    <phoneticPr fontId="4"/>
  </si>
  <si>
    <t>正規</t>
    <rPh sb="0" eb="2">
      <t>セイキ</t>
    </rPh>
    <phoneticPr fontId="4"/>
  </si>
  <si>
    <t>学生・生徒のみ</t>
    <rPh sb="0" eb="2">
      <t>ガクセイ</t>
    </rPh>
    <rPh sb="3" eb="5">
      <t>セイト</t>
    </rPh>
    <phoneticPr fontId="4"/>
  </si>
  <si>
    <t>オープン</t>
    <phoneticPr fontId="4"/>
  </si>
  <si>
    <t>トータスナイトリレー</t>
    <phoneticPr fontId="4"/>
  </si>
  <si>
    <t>合計</t>
    <rPh sb="0" eb="2">
      <t>ゴウケイ</t>
    </rPh>
    <phoneticPr fontId="4"/>
  </si>
  <si>
    <t>リレー</t>
    <phoneticPr fontId="4"/>
  </si>
  <si>
    <t>個人</t>
    <rPh sb="0" eb="2">
      <t>コジン</t>
    </rPh>
    <phoneticPr fontId="4"/>
  </si>
  <si>
    <t>リレークラス</t>
    <phoneticPr fontId="4"/>
  </si>
  <si>
    <t>個人クラス</t>
    <rPh sb="0" eb="2">
      <t>コジン</t>
    </rPh>
    <phoneticPr fontId="4"/>
  </si>
  <si>
    <r>
      <rPr>
        <b/>
        <sz val="8"/>
        <rFont val="ＭＳ Ｐゴシック"/>
        <family val="3"/>
        <charset val="128"/>
      </rPr>
      <t xml:space="preserve">一般チームの場合
</t>
    </r>
    <r>
      <rPr>
        <b/>
        <sz val="9"/>
        <rFont val="ＭＳ Ｐゴシック"/>
        <family val="3"/>
        <charset val="128"/>
      </rPr>
      <t>学生数</t>
    </r>
    <rPh sb="6" eb="8">
      <t>バアイ</t>
    </rPh>
    <rPh sb="9" eb="12">
      <t>ガクセイスウバアイガクセイスウ</t>
    </rPh>
    <phoneticPr fontId="4"/>
  </si>
  <si>
    <t>参加費・
レンタル料金合計</t>
    <rPh sb="0" eb="3">
      <t>サンカヒ</t>
    </rPh>
    <rPh sb="9" eb="11">
      <t>リョウキン</t>
    </rPh>
    <rPh sb="11" eb="13">
      <t>ゴウケイ</t>
    </rPh>
    <phoneticPr fontId="4"/>
  </si>
  <si>
    <t>トータス亀</t>
    <rPh sb="4" eb="5">
      <t>カメ</t>
    </rPh>
    <phoneticPr fontId="4"/>
  </si>
  <si>
    <t>オープン</t>
  </si>
  <si>
    <t>一般</t>
  </si>
  <si>
    <t>女取 五月</t>
    <rPh sb="3" eb="5">
      <t>ゴガツ</t>
    </rPh>
    <phoneticPr fontId="4"/>
  </si>
  <si>
    <t>男</t>
  </si>
  <si>
    <t>090-xxxx-xxxx</t>
  </si>
  <si>
    <t>妻</t>
    <rPh sb="0" eb="1">
      <t>ツマ</t>
    </rPh>
    <phoneticPr fontId="10"/>
  </si>
  <si>
    <t>松本 空</t>
    <rPh sb="0" eb="2">
      <t>マツモト</t>
    </rPh>
    <rPh sb="3" eb="4">
      <t>ソラ</t>
    </rPh>
    <phoneticPr fontId="4"/>
  </si>
  <si>
    <t>0263-xx-xxxx</t>
  </si>
  <si>
    <t>上司</t>
    <rPh sb="0" eb="2">
      <t>ジョウシ</t>
    </rPh>
    <phoneticPr fontId="4"/>
  </si>
  <si>
    <t>信道 仁志</t>
    <rPh sb="0" eb="2">
      <t>ノブミチ</t>
    </rPh>
    <rPh sb="3" eb="4">
      <t>ジン</t>
    </rPh>
    <rPh sb="4" eb="5">
      <t>ココロザシ</t>
    </rPh>
    <phoneticPr fontId="4"/>
  </si>
  <si>
    <t>080-xxxx-xxxx</t>
  </si>
  <si>
    <t>弟</t>
    <rPh sb="0" eb="1">
      <t>オトウト</t>
    </rPh>
    <phoneticPr fontId="10"/>
  </si>
  <si>
    <t>信本 山彦</t>
    <rPh sb="0" eb="2">
      <t>ノブモト</t>
    </rPh>
    <rPh sb="3" eb="5">
      <t>ヤマビコ</t>
    </rPh>
    <phoneticPr fontId="10"/>
  </si>
  <si>
    <t>学生</t>
  </si>
  <si>
    <t>090-xxxx-xxxx</t>
    <phoneticPr fontId="4"/>
  </si>
  <si>
    <t>↓チーム名と参加費区分を記入すると自動計算されます</t>
    <rPh sb="4" eb="5">
      <t>メイ</t>
    </rPh>
    <rPh sb="6" eb="9">
      <t>サンカヒ</t>
    </rPh>
    <rPh sb="9" eb="11">
      <t>クブン</t>
    </rPh>
    <rPh sb="12" eb="14">
      <t>キニュウ</t>
    </rPh>
    <rPh sb="17" eb="19">
      <t>ジドウ</t>
    </rPh>
    <rPh sb="19" eb="21">
      <t>ケイサン</t>
    </rPh>
    <phoneticPr fontId="4"/>
  </si>
  <si>
    <t>玄原 辰喜</t>
    <rPh sb="3" eb="4">
      <t>タツ</t>
    </rPh>
    <rPh sb="4" eb="5">
      <t>キ</t>
    </rPh>
    <phoneticPr fontId="4"/>
  </si>
  <si>
    <t>父</t>
    <rPh sb="0" eb="1">
      <t>チチ</t>
    </rPh>
    <phoneticPr fontId="10"/>
  </si>
  <si>
    <t>レンタル</t>
    <phoneticPr fontId="4"/>
  </si>
  <si>
    <t>大泉 秀和</t>
    <rPh sb="3" eb="5">
      <t>シュウワ</t>
    </rPh>
    <phoneticPr fontId="4"/>
  </si>
  <si>
    <t>従妹</t>
    <rPh sb="0" eb="2">
      <t>イトコ</t>
    </rPh>
    <phoneticPr fontId="10"/>
  </si>
  <si>
    <t>鳴石 大</t>
    <rPh sb="3" eb="4">
      <t>オオ</t>
    </rPh>
    <phoneticPr fontId="4"/>
  </si>
  <si>
    <t>友人</t>
    <rPh sb="0" eb="2">
      <t>ユウジン</t>
    </rPh>
    <phoneticPr fontId="10"/>
  </si>
  <si>
    <t>伴走</t>
    <rPh sb="0" eb="2">
      <t>バンソウ</t>
    </rPh>
    <phoneticPr fontId="4"/>
  </si>
  <si>
    <t>大泉 和郎</t>
    <rPh sb="3" eb="5">
      <t>カズロウ</t>
    </rPh>
    <phoneticPr fontId="4"/>
  </si>
  <si>
    <t>0571-xx-xxxx</t>
  </si>
  <si>
    <t>義父</t>
    <rPh sb="0" eb="2">
      <t>ギフ</t>
    </rPh>
    <phoneticPr fontId="10"/>
  </si>
  <si>
    <t>参加者の写真や動画をウェブサイトに掲載することや演出に使用することがあります。</t>
    <phoneticPr fontId="4"/>
  </si>
  <si>
    <t>問題などあれば申込時に下記の欄にお書きください。</t>
  </si>
  <si>
    <t>レンタル</t>
    <phoneticPr fontId="4"/>
  </si>
  <si>
    <t>備考（スタッフ兼任チームの応募はこちらに記述してください）</t>
    <rPh sb="0" eb="2">
      <t>ビコウ</t>
    </rPh>
    <rPh sb="7" eb="9">
      <t>ケンニン</t>
    </rPh>
    <rPh sb="13" eb="15">
      <t>オウボ</t>
    </rPh>
    <rPh sb="20" eb="22">
      <t>キジュツ</t>
    </rPh>
    <phoneticPr fontId="4"/>
  </si>
  <si>
    <t>紙版プログラム追加</t>
    <rPh sb="0" eb="1">
      <t>カミ</t>
    </rPh>
    <rPh sb="1" eb="2">
      <t>バン</t>
    </rPh>
    <rPh sb="7" eb="9">
      <t>ツイカ</t>
    </rPh>
    <phoneticPr fontId="3"/>
  </si>
  <si>
    <t>紙版プログラム追加（+300円/部）</t>
    <rPh sb="0" eb="1">
      <t>カミ</t>
    </rPh>
    <rPh sb="1" eb="2">
      <t>バン</t>
    </rPh>
    <rPh sb="7" eb="9">
      <t>ツイカ</t>
    </rPh>
    <rPh sb="14" eb="15">
      <t>エン</t>
    </rPh>
    <rPh sb="16" eb="17">
      <t>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</si>
</sst>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176" formatCode="0&quot;台&quot;"/>
    <numFmt numFmtId="177" formatCode="0&quot;部&quot;"/>
    <numFmt numFmtId="178" formatCode="yyyy/m/d;@"/>
    <numFmt numFmtId="179" formatCode="0_);[Red]\(0\)"/>
  </numFmts>
  <fonts count="33">
    <font>
      <sz val="11"/>
      <color theme="1"/>
      <name val="ＭＳ Ｐゴシック"/>
      <family val="2"/>
      <charset val="128"/>
      <scheme val="minor"/>
    </font>
    <font>
      <sz val="11"/>
      <color theme="1"/>
      <name val="ＭＳ Ｐゴシック"/>
      <family val="2"/>
      <charset val="128"/>
      <scheme val="minor"/>
    </font>
    <font>
      <b/>
      <sz val="18"/>
      <name val="ＭＳ Ｐゴシック"/>
      <family val="3"/>
      <charset val="128"/>
    </font>
    <font>
      <sz val="6"/>
      <name val="ＭＳ Ｐゴシック"/>
      <family val="2"/>
      <charset val="128"/>
      <scheme val="minor"/>
    </font>
    <font>
      <sz val="6"/>
      <name val="ＭＳ Ｐゴシック"/>
      <family val="3"/>
      <charset val="128"/>
    </font>
    <font>
      <sz val="18"/>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u/>
      <sz val="11"/>
      <color indexed="12"/>
      <name val="ＭＳ Ｐゴシック"/>
      <family val="3"/>
      <charset val="128"/>
    </font>
    <font>
      <sz val="11"/>
      <name val="ＭＳ Ｐゴシック"/>
      <family val="3"/>
      <charset val="128"/>
    </font>
    <font>
      <sz val="8"/>
      <color indexed="10"/>
      <name val="ＭＳ Ｐゴシック"/>
      <family val="3"/>
      <charset val="128"/>
    </font>
    <font>
      <b/>
      <u/>
      <sz val="12"/>
      <name val="ＭＳ Ｐゴシック"/>
      <family val="3"/>
      <charset val="128"/>
    </font>
    <font>
      <b/>
      <sz val="8"/>
      <color indexed="10"/>
      <name val="ＭＳ Ｐゴシック"/>
      <family val="3"/>
      <charset val="128"/>
    </font>
    <font>
      <b/>
      <sz val="9"/>
      <color theme="0" tint="-0.499984740745262"/>
      <name val="ＭＳ Ｐゴシック"/>
      <family val="3"/>
      <charset val="128"/>
    </font>
    <font>
      <sz val="12"/>
      <name val="ＭＳ Ｐゴシック"/>
      <family val="3"/>
      <charset val="128"/>
    </font>
    <font>
      <sz val="8"/>
      <name val="ＭＳ Ｐゴシック"/>
      <family val="3"/>
      <charset val="128"/>
    </font>
    <font>
      <b/>
      <u/>
      <sz val="8"/>
      <color indexed="10"/>
      <name val="ＭＳ Ｐゴシック"/>
      <family val="3"/>
      <charset val="128"/>
    </font>
    <font>
      <sz val="8"/>
      <color indexed="12"/>
      <name val="ＭＳ Ｐゴシック"/>
      <family val="3"/>
      <charset val="128"/>
    </font>
    <font>
      <sz val="7"/>
      <name val="ＭＳ Ｐゴシック"/>
      <family val="3"/>
      <charset val="128"/>
    </font>
    <font>
      <sz val="18"/>
      <color theme="0" tint="-0.499984740745262"/>
      <name val="ＭＳ Ｐゴシック"/>
      <family val="3"/>
      <charset val="128"/>
    </font>
    <font>
      <b/>
      <u/>
      <sz val="9"/>
      <color indexed="48"/>
      <name val="ＭＳ Ｐゴシック"/>
      <family val="3"/>
      <charset val="128"/>
    </font>
    <font>
      <sz val="9"/>
      <color theme="0" tint="-0.499984740745262"/>
      <name val="ＭＳ Ｐゴシック"/>
      <family val="3"/>
      <charset val="128"/>
    </font>
    <font>
      <sz val="9"/>
      <color indexed="55"/>
      <name val="ＭＳ Ｐゴシック"/>
      <family val="3"/>
      <charset val="128"/>
    </font>
    <font>
      <b/>
      <sz val="9"/>
      <color theme="0"/>
      <name val="ＭＳ Ｐゴシック"/>
      <family val="3"/>
      <charset val="128"/>
    </font>
    <font>
      <sz val="9"/>
      <color rgb="FFFF0000"/>
      <name val="ＭＳ Ｐゴシック"/>
      <family val="3"/>
      <charset val="128"/>
    </font>
    <font>
      <b/>
      <sz val="9"/>
      <color rgb="FFFF0000"/>
      <name val="Century"/>
      <family val="1"/>
    </font>
    <font>
      <sz val="9"/>
      <color theme="1" tint="0.34998626667073579"/>
      <name val="ＭＳ Ｐゴシック"/>
      <family val="3"/>
      <charset val="128"/>
    </font>
    <font>
      <b/>
      <sz val="9"/>
      <color theme="0" tint="-0.499984740745262"/>
      <name val="Century"/>
      <family val="1"/>
    </font>
    <font>
      <b/>
      <u/>
      <sz val="8"/>
      <name val="ＭＳ Ｐゴシック"/>
      <family val="3"/>
      <charset val="128"/>
    </font>
    <font>
      <sz val="9"/>
      <color indexed="8"/>
      <name val="ＭＳ Ｐゴシック"/>
      <family val="3"/>
      <charset val="128"/>
    </font>
    <font>
      <b/>
      <u/>
      <sz val="16"/>
      <name val="ＭＳ Ｐゴシック"/>
      <family val="3"/>
      <charset val="128"/>
    </font>
    <font>
      <b/>
      <sz val="8"/>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B7B7"/>
        <bgColor indexed="64"/>
      </patternFill>
    </fill>
    <fill>
      <patternFill patternType="solid">
        <fgColor rgb="FFFFC000"/>
        <bgColor indexed="64"/>
      </patternFill>
    </fill>
    <fill>
      <patternFill patternType="solid">
        <fgColor indexed="22"/>
        <bgColor indexed="64"/>
      </patternFill>
    </fill>
    <fill>
      <patternFill patternType="solid">
        <fgColor theme="0" tint="-0.34998626667073579"/>
        <bgColor indexed="64"/>
      </patternFill>
    </fill>
    <fill>
      <patternFill patternType="solid">
        <fgColor rgb="FF66CBAB"/>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6"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cellStyleXfs>
  <cellXfs count="227">
    <xf numFmtId="0" fontId="0" fillId="0" borderId="0" xfId="0">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8" fillId="3" borderId="1" xfId="0" applyFont="1" applyFill="1" applyBorder="1" applyAlignment="1">
      <alignment horizontal="left" vertical="center"/>
    </xf>
    <xf numFmtId="0" fontId="7" fillId="2" borderId="2" xfId="0" applyFont="1" applyFill="1" applyBorder="1" applyAlignment="1" applyProtection="1">
      <alignment horizontal="left" vertical="center"/>
      <protection locked="0"/>
    </xf>
    <xf numFmtId="0" fontId="8" fillId="3" borderId="3" xfId="0" applyFont="1" applyFill="1" applyBorder="1" applyAlignment="1">
      <alignment horizontal="left" vertical="center"/>
    </xf>
    <xf numFmtId="0" fontId="7" fillId="2" borderId="4" xfId="0" applyFont="1" applyFill="1" applyBorder="1" applyAlignment="1" applyProtection="1">
      <alignment horizontal="left" vertical="center"/>
      <protection locked="0"/>
    </xf>
    <xf numFmtId="0" fontId="9" fillId="2" borderId="4" xfId="2" applyFill="1" applyBorder="1" applyAlignment="1" applyProtection="1">
      <alignment horizontal="left" vertical="center"/>
      <protection locked="0"/>
    </xf>
    <xf numFmtId="0" fontId="8" fillId="3" borderId="5" xfId="0" applyFont="1" applyFill="1" applyBorder="1" applyAlignment="1">
      <alignment horizontal="left" vertical="center"/>
    </xf>
    <xf numFmtId="0" fontId="7" fillId="2" borderId="6" xfId="0" applyFont="1" applyFill="1" applyBorder="1" applyAlignment="1" applyProtection="1">
      <alignment horizontal="left" vertical="top" wrapText="1"/>
      <protection locked="0"/>
    </xf>
    <xf numFmtId="0" fontId="8" fillId="3" borderId="7" xfId="0" applyFont="1" applyFill="1" applyBorder="1" applyAlignment="1">
      <alignment horizontal="left" vertical="center"/>
    </xf>
    <xf numFmtId="6" fontId="7" fillId="2" borderId="8" xfId="1" applyFont="1" applyFill="1" applyBorder="1" applyAlignment="1" applyProtection="1">
      <alignment horizontal="right" vertical="center"/>
      <protection locked="0"/>
    </xf>
    <xf numFmtId="0" fontId="8" fillId="3" borderId="3" xfId="0" applyFont="1" applyFill="1" applyBorder="1" applyAlignment="1">
      <alignment horizontal="left" vertical="center" wrapText="1"/>
    </xf>
    <xf numFmtId="176" fontId="7" fillId="2" borderId="4" xfId="0" applyNumberFormat="1" applyFont="1" applyFill="1" applyBorder="1" applyAlignment="1" applyProtection="1">
      <alignment horizontal="right" vertical="center"/>
      <protection locked="0"/>
    </xf>
    <xf numFmtId="177" fontId="7" fillId="2" borderId="6" xfId="0" applyNumberFormat="1" applyFont="1" applyFill="1" applyBorder="1" applyAlignment="1" applyProtection="1">
      <alignment horizontal="right" vertical="center"/>
      <protection locked="0"/>
    </xf>
    <xf numFmtId="0" fontId="11" fillId="2" borderId="0" xfId="0" applyFont="1" applyFill="1" applyBorder="1" applyAlignment="1">
      <alignment horizontal="left" vertical="center" wrapText="1"/>
    </xf>
    <xf numFmtId="0" fontId="8" fillId="2" borderId="0" xfId="0" applyFont="1" applyFill="1" applyBorder="1" applyAlignment="1">
      <alignment horizontal="left" vertical="center"/>
    </xf>
    <xf numFmtId="177" fontId="7" fillId="2" borderId="0" xfId="0" applyNumberFormat="1" applyFont="1" applyFill="1" applyBorder="1" applyAlignment="1">
      <alignment horizontal="right" vertical="center"/>
    </xf>
    <xf numFmtId="0" fontId="12" fillId="2" borderId="0" xfId="0" applyFont="1" applyFill="1" applyBorder="1" applyAlignment="1">
      <alignment horizontal="left" vertical="center"/>
    </xf>
    <xf numFmtId="0" fontId="13" fillId="2" borderId="0" xfId="0" applyFont="1" applyFill="1" applyBorder="1" applyAlignment="1">
      <alignment horizontal="left" vertical="center" wrapText="1"/>
    </xf>
    <xf numFmtId="0" fontId="14" fillId="2" borderId="9" xfId="0" applyFont="1" applyFill="1" applyBorder="1" applyAlignment="1">
      <alignment horizontal="left" vertical="center"/>
    </xf>
    <xf numFmtId="6" fontId="7" fillId="4" borderId="9" xfId="1" applyFont="1" applyFill="1" applyBorder="1" applyAlignment="1">
      <alignment horizontal="right" vertical="center"/>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6" fontId="7" fillId="4" borderId="10" xfId="1" applyFont="1" applyFill="1" applyBorder="1" applyAlignment="1">
      <alignment horizontal="right" vertical="center"/>
    </xf>
    <xf numFmtId="0" fontId="6" fillId="3" borderId="11" xfId="0" applyFont="1" applyFill="1" applyBorder="1" applyAlignment="1">
      <alignment horizontal="left" vertical="center"/>
    </xf>
    <xf numFmtId="6" fontId="5" fillId="4" borderId="11" xfId="1" applyFont="1" applyFill="1" applyBorder="1" applyAlignment="1">
      <alignment horizontal="right" vertical="center" wrapText="1"/>
    </xf>
    <xf numFmtId="0" fontId="15" fillId="2" borderId="0" xfId="0" applyFont="1" applyFill="1" applyBorder="1" applyAlignment="1">
      <alignment horizontal="left" vertical="center"/>
    </xf>
    <xf numFmtId="5" fontId="11" fillId="2" borderId="0" xfId="0" applyNumberFormat="1" applyFont="1" applyFill="1" applyBorder="1" applyAlignment="1">
      <alignment horizontal="left" vertical="center" wrapText="1"/>
    </xf>
    <xf numFmtId="0" fontId="4" fillId="2" borderId="0" xfId="0" applyFont="1" applyFill="1" applyBorder="1" applyAlignment="1">
      <alignment horizontal="left" vertical="center"/>
    </xf>
    <xf numFmtId="0" fontId="8" fillId="2" borderId="2" xfId="0" applyFont="1" applyFill="1" applyBorder="1" applyAlignment="1" applyProtection="1">
      <alignment horizontal="right" vertical="center"/>
      <protection locked="0"/>
    </xf>
    <xf numFmtId="5" fontId="8" fillId="2" borderId="0" xfId="0" applyNumberFormat="1" applyFont="1" applyFill="1" applyBorder="1" applyAlignment="1">
      <alignment horizontal="right" vertical="center"/>
    </xf>
    <xf numFmtId="14" fontId="8" fillId="2" borderId="6" xfId="0" applyNumberFormat="1" applyFont="1" applyFill="1" applyBorder="1" applyAlignment="1" applyProtection="1">
      <alignment horizontal="left" vertical="center"/>
      <protection locked="0"/>
    </xf>
    <xf numFmtId="0" fontId="16" fillId="2" borderId="0" xfId="0" applyFont="1" applyFill="1" applyBorder="1" applyAlignment="1">
      <alignment horizontal="left" vertical="center"/>
    </xf>
    <xf numFmtId="0" fontId="17" fillId="2" borderId="0" xfId="0" applyFont="1" applyFill="1" applyBorder="1" applyAlignment="1">
      <alignment horizontal="left" vertical="center" wrapText="1"/>
    </xf>
    <xf numFmtId="0" fontId="17" fillId="2" borderId="0" xfId="0" applyFont="1" applyFill="1" applyBorder="1" applyAlignment="1">
      <alignment horizontal="left" vertical="center"/>
    </xf>
    <xf numFmtId="0" fontId="18" fillId="2" borderId="0" xfId="0" applyFont="1" applyFill="1" applyBorder="1" applyAlignment="1">
      <alignment horizontal="left" vertical="center"/>
    </xf>
    <xf numFmtId="0" fontId="19" fillId="2" borderId="0" xfId="0" applyFont="1" applyFill="1" applyBorder="1" applyAlignment="1">
      <alignment horizontal="left" vertical="center" wrapText="1"/>
    </xf>
    <xf numFmtId="0" fontId="0" fillId="2" borderId="0" xfId="0" applyFill="1" applyBorder="1" applyAlignment="1">
      <alignment horizontal="left" vertical="center" wrapText="1"/>
    </xf>
    <xf numFmtId="0" fontId="7" fillId="0" borderId="0" xfId="0" applyFont="1">
      <alignment vertical="center"/>
    </xf>
    <xf numFmtId="0" fontId="5" fillId="0" borderId="0" xfId="0" applyFont="1" applyAlignment="1" applyProtection="1">
      <alignment horizontal="left" vertical="center"/>
    </xf>
    <xf numFmtId="0" fontId="2" fillId="0" borderId="0" xfId="0" applyFont="1" applyAlignment="1" applyProtection="1">
      <alignment horizontal="left" vertical="center"/>
    </xf>
    <xf numFmtId="178" fontId="5" fillId="0" borderId="0" xfId="0" applyNumberFormat="1" applyFont="1" applyAlignment="1" applyProtection="1">
      <alignment horizontal="left" vertical="center"/>
    </xf>
    <xf numFmtId="0" fontId="20" fillId="0" borderId="0" xfId="0" applyFont="1" applyAlignment="1" applyProtection="1">
      <alignment horizontal="left" vertical="center"/>
    </xf>
    <xf numFmtId="0" fontId="7" fillId="0" borderId="0" xfId="0" applyNumberFormat="1" applyFont="1" applyBorder="1" applyAlignment="1" applyProtection="1">
      <alignment horizontal="left" vertical="center"/>
    </xf>
    <xf numFmtId="0" fontId="21" fillId="0" borderId="0" xfId="0" applyNumberFormat="1" applyFont="1" applyBorder="1" applyAlignment="1" applyProtection="1">
      <alignment horizontal="left" vertical="center"/>
    </xf>
    <xf numFmtId="178" fontId="7" fillId="0" borderId="0" xfId="0" applyNumberFormat="1" applyFont="1" applyBorder="1" applyAlignment="1" applyProtection="1">
      <alignment horizontal="left" vertical="center"/>
    </xf>
    <xf numFmtId="0" fontId="22" fillId="0" borderId="0" xfId="0" applyFont="1" applyBorder="1" applyAlignment="1" applyProtection="1">
      <alignment horizontal="center" vertical="center"/>
    </xf>
    <xf numFmtId="0" fontId="8" fillId="5" borderId="9" xfId="0" applyNumberFormat="1" applyFont="1" applyFill="1" applyBorder="1" applyAlignment="1" applyProtection="1">
      <alignment horizontal="left" vertical="center"/>
    </xf>
    <xf numFmtId="5" fontId="14" fillId="0" borderId="9" xfId="0" applyNumberFormat="1" applyFont="1" applyBorder="1" applyAlignment="1" applyProtection="1">
      <alignment horizontal="right" vertical="center"/>
    </xf>
    <xf numFmtId="0" fontId="7" fillId="5" borderId="0" xfId="0" applyNumberFormat="1" applyFont="1" applyFill="1" applyAlignment="1" applyProtection="1">
      <alignment horizontal="left" vertical="top"/>
    </xf>
    <xf numFmtId="0" fontId="8" fillId="5" borderId="9" xfId="0" applyNumberFormat="1" applyFont="1" applyFill="1" applyBorder="1" applyAlignment="1" applyProtection="1">
      <alignment horizontal="left" vertical="top" wrapText="1"/>
    </xf>
    <xf numFmtId="178" fontId="8" fillId="5" borderId="9" xfId="0" applyNumberFormat="1" applyFont="1" applyFill="1" applyBorder="1" applyAlignment="1" applyProtection="1">
      <alignment horizontal="left" vertical="top" wrapText="1"/>
    </xf>
    <xf numFmtId="0" fontId="23" fillId="5" borderId="9" xfId="0" applyNumberFormat="1" applyFont="1" applyFill="1" applyBorder="1" applyAlignment="1" applyProtection="1">
      <alignment horizontal="left" vertical="top" wrapText="1"/>
    </xf>
    <xf numFmtId="0" fontId="8" fillId="6" borderId="9" xfId="0" applyNumberFormat="1" applyFont="1" applyFill="1" applyBorder="1" applyAlignment="1" applyProtection="1">
      <alignment horizontal="left" vertical="top" wrapText="1"/>
    </xf>
    <xf numFmtId="0" fontId="8" fillId="7" borderId="9" xfId="0" applyNumberFormat="1" applyFont="1" applyFill="1" applyBorder="1" applyAlignment="1" applyProtection="1">
      <alignment horizontal="left" vertical="top" wrapText="1"/>
    </xf>
    <xf numFmtId="0" fontId="14" fillId="5" borderId="9" xfId="0" applyNumberFormat="1" applyFont="1" applyFill="1" applyBorder="1" applyAlignment="1" applyProtection="1">
      <alignment horizontal="left" vertical="top" wrapText="1"/>
    </xf>
    <xf numFmtId="0" fontId="7" fillId="4" borderId="9" xfId="0" applyNumberFormat="1" applyFont="1" applyFill="1" applyBorder="1" applyAlignment="1" applyProtection="1">
      <alignment horizontal="left" vertical="top" wrapText="1"/>
    </xf>
    <xf numFmtId="0" fontId="24" fillId="8" borderId="0" xfId="0" applyNumberFormat="1" applyFont="1" applyFill="1" applyAlignment="1" applyProtection="1">
      <alignment horizontal="left" vertical="center"/>
    </xf>
    <xf numFmtId="0" fontId="25" fillId="0" borderId="9" xfId="0" applyNumberFormat="1" applyFont="1" applyBorder="1" applyAlignment="1" applyProtection="1">
      <alignment horizontal="left" vertical="center"/>
    </xf>
    <xf numFmtId="178" fontId="25" fillId="0" borderId="9" xfId="0" applyNumberFormat="1" applyFont="1" applyBorder="1" applyAlignment="1" applyProtection="1">
      <alignment horizontal="left" vertical="center"/>
    </xf>
    <xf numFmtId="0" fontId="25" fillId="9" borderId="9" xfId="0" applyNumberFormat="1" applyFont="1" applyFill="1" applyBorder="1" applyAlignment="1" applyProtection="1">
      <alignment horizontal="right" vertical="center"/>
    </xf>
    <xf numFmtId="179" fontId="25" fillId="0" borderId="9" xfId="0" applyNumberFormat="1" applyFont="1" applyFill="1" applyBorder="1" applyAlignment="1" applyProtection="1">
      <alignment horizontal="right" vertical="center"/>
    </xf>
    <xf numFmtId="0" fontId="25" fillId="0" borderId="9" xfId="0" applyNumberFormat="1" applyFont="1" applyFill="1" applyBorder="1" applyAlignment="1" applyProtection="1">
      <alignment horizontal="center" vertical="center"/>
    </xf>
    <xf numFmtId="0" fontId="25" fillId="0" borderId="9" xfId="0" applyNumberFormat="1" applyFont="1" applyFill="1" applyBorder="1" applyAlignment="1" applyProtection="1">
      <alignment horizontal="left" vertical="center" wrapText="1"/>
    </xf>
    <xf numFmtId="5" fontId="26" fillId="9" borderId="9" xfId="0" applyNumberFormat="1" applyFont="1" applyFill="1" applyBorder="1" applyAlignment="1" applyProtection="1">
      <alignment horizontal="right" vertical="center" wrapText="1"/>
    </xf>
    <xf numFmtId="0" fontId="7" fillId="0" borderId="0" xfId="0" applyNumberFormat="1" applyFont="1" applyAlignment="1" applyProtection="1">
      <alignment horizontal="left" vertical="center"/>
    </xf>
    <xf numFmtId="0" fontId="7" fillId="0" borderId="9" xfId="0" applyNumberFormat="1" applyFont="1" applyBorder="1" applyAlignment="1" applyProtection="1">
      <alignment horizontal="left" vertical="center"/>
      <protection locked="0"/>
    </xf>
    <xf numFmtId="178" fontId="7" fillId="0" borderId="9" xfId="0" applyNumberFormat="1" applyFont="1" applyBorder="1" applyAlignment="1" applyProtection="1">
      <alignment horizontal="left" vertical="center"/>
      <protection locked="0"/>
    </xf>
    <xf numFmtId="0" fontId="27" fillId="9" borderId="9" xfId="0" applyNumberFormat="1" applyFont="1" applyFill="1" applyBorder="1" applyAlignment="1" applyProtection="1">
      <alignment horizontal="right" vertical="center"/>
    </xf>
    <xf numFmtId="179" fontId="7" fillId="0" borderId="9" xfId="0" applyNumberFormat="1" applyFont="1" applyFill="1" applyBorder="1" applyAlignment="1" applyProtection="1">
      <alignment horizontal="right" vertical="center"/>
      <protection locked="0"/>
    </xf>
    <xf numFmtId="0" fontId="7" fillId="0" borderId="9" xfId="0" applyNumberFormat="1" applyFont="1" applyFill="1" applyBorder="1" applyAlignment="1" applyProtection="1">
      <alignment horizontal="center" vertical="center"/>
      <protection locked="0"/>
    </xf>
    <xf numFmtId="0" fontId="7" fillId="0" borderId="9" xfId="0" applyNumberFormat="1" applyFont="1" applyFill="1" applyBorder="1" applyAlignment="1" applyProtection="1">
      <alignment horizontal="left" vertical="center" wrapText="1"/>
      <protection locked="0"/>
    </xf>
    <xf numFmtId="5" fontId="28" fillId="9" borderId="9" xfId="0" applyNumberFormat="1" applyFont="1" applyFill="1" applyBorder="1" applyAlignment="1" applyProtection="1">
      <alignment horizontal="right" vertical="center" wrapText="1"/>
    </xf>
    <xf numFmtId="178" fontId="7" fillId="0" borderId="0" xfId="0" applyNumberFormat="1" applyFont="1" applyAlignment="1" applyProtection="1">
      <alignment horizontal="left" vertical="center"/>
    </xf>
    <xf numFmtId="0" fontId="22" fillId="0" borderId="0" xfId="0" applyNumberFormat="1" applyFont="1" applyAlignment="1" applyProtection="1">
      <alignment horizontal="left" vertical="center"/>
    </xf>
    <xf numFmtId="6" fontId="5" fillId="0" borderId="0" xfId="1" applyFont="1" applyAlignment="1" applyProtection="1">
      <alignment horizontal="right" vertical="center"/>
    </xf>
    <xf numFmtId="0" fontId="7" fillId="0" borderId="0" xfId="0" applyFont="1" applyAlignment="1" applyProtection="1">
      <alignment horizontal="left" vertical="center"/>
    </xf>
    <xf numFmtId="0" fontId="12" fillId="0" borderId="0" xfId="0" applyFont="1" applyAlignment="1" applyProtection="1">
      <alignment horizontal="left" vertical="center"/>
    </xf>
    <xf numFmtId="0" fontId="16" fillId="0" borderId="0" xfId="0" applyFont="1" applyAlignment="1" applyProtection="1">
      <alignment horizontal="right" vertical="center"/>
    </xf>
    <xf numFmtId="6" fontId="7" fillId="0" borderId="0" xfId="1" applyFont="1" applyAlignment="1" applyProtection="1">
      <alignment horizontal="right" vertical="center"/>
    </xf>
    <xf numFmtId="0" fontId="7" fillId="0" borderId="0" xfId="0" applyFont="1" applyAlignment="1" applyProtection="1">
      <alignment horizontal="right" vertical="center"/>
    </xf>
    <xf numFmtId="0" fontId="8" fillId="3" borderId="1" xfId="0" applyFont="1" applyFill="1" applyBorder="1" applyAlignment="1" applyProtection="1">
      <alignment horizontal="left" vertical="center"/>
    </xf>
    <xf numFmtId="0" fontId="8" fillId="3" borderId="14" xfId="0" applyFont="1" applyFill="1" applyBorder="1" applyAlignment="1" applyProtection="1">
      <alignment horizontal="left" vertical="center" wrapText="1"/>
    </xf>
    <xf numFmtId="0" fontId="8" fillId="3" borderId="15" xfId="0" applyFont="1" applyFill="1" applyBorder="1" applyAlignment="1" applyProtection="1">
      <alignment horizontal="left" vertical="center"/>
    </xf>
    <xf numFmtId="0" fontId="8" fillId="3" borderId="2" xfId="0" applyFont="1" applyFill="1" applyBorder="1" applyAlignment="1" applyProtection="1">
      <alignment horizontal="left" vertical="center" wrapText="1"/>
    </xf>
    <xf numFmtId="0" fontId="8" fillId="3" borderId="14" xfId="0" applyFont="1" applyFill="1" applyBorder="1" applyAlignment="1" applyProtection="1">
      <alignment horizontal="left" vertical="center"/>
    </xf>
    <xf numFmtId="178" fontId="8" fillId="3" borderId="14" xfId="0" applyNumberFormat="1" applyFont="1" applyFill="1" applyBorder="1" applyAlignment="1" applyProtection="1">
      <alignment horizontal="left" vertical="center" wrapText="1"/>
    </xf>
    <xf numFmtId="178" fontId="8" fillId="3" borderId="15" xfId="0" applyNumberFormat="1" applyFont="1" applyFill="1" applyBorder="1" applyAlignment="1" applyProtection="1">
      <alignment horizontal="left" vertical="center" wrapText="1"/>
    </xf>
    <xf numFmtId="0" fontId="14" fillId="3" borderId="2" xfId="0" applyFont="1" applyFill="1" applyBorder="1" applyAlignment="1" applyProtection="1">
      <alignment horizontal="left" vertical="center"/>
    </xf>
    <xf numFmtId="0" fontId="25" fillId="0" borderId="3"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16" xfId="0" applyFont="1" applyBorder="1" applyAlignment="1" applyProtection="1">
      <alignment horizontal="left" vertical="center"/>
    </xf>
    <xf numFmtId="0" fontId="25" fillId="0" borderId="4" xfId="0" applyFont="1" applyBorder="1" applyAlignment="1" applyProtection="1">
      <alignment horizontal="left" vertical="center"/>
    </xf>
    <xf numFmtId="178" fontId="25" fillId="0" borderId="9" xfId="0" applyNumberFormat="1" applyFont="1" applyFill="1" applyBorder="1" applyAlignment="1" applyProtection="1">
      <alignment vertical="center"/>
    </xf>
    <xf numFmtId="178" fontId="25" fillId="0" borderId="16" xfId="0" applyNumberFormat="1" applyFont="1" applyFill="1" applyBorder="1" applyAlignment="1" applyProtection="1">
      <alignment vertical="center"/>
    </xf>
    <xf numFmtId="0" fontId="25" fillId="4" borderId="4" xfId="0" applyFont="1" applyFill="1" applyBorder="1" applyAlignment="1" applyProtection="1">
      <alignment horizontal="right" vertical="center"/>
    </xf>
    <xf numFmtId="0" fontId="7" fillId="10" borderId="17" xfId="0" applyFont="1" applyFill="1" applyBorder="1" applyAlignment="1" applyProtection="1">
      <alignment horizontal="left" vertical="center"/>
    </xf>
    <xf numFmtId="0" fontId="7" fillId="10" borderId="0" xfId="0" applyFont="1" applyFill="1" applyBorder="1" applyAlignment="1" applyProtection="1">
      <alignment horizontal="left" vertical="center"/>
    </xf>
    <xf numFmtId="0" fontId="7" fillId="10" borderId="18" xfId="0" applyFont="1" applyFill="1" applyBorder="1" applyAlignment="1" applyProtection="1">
      <alignment horizontal="left" vertical="center"/>
    </xf>
    <xf numFmtId="0" fontId="25" fillId="0" borderId="7" xfId="0" applyFont="1" applyBorder="1" applyAlignment="1" applyProtection="1">
      <alignment horizontal="left" vertical="center"/>
    </xf>
    <xf numFmtId="0" fontId="25" fillId="0" borderId="11" xfId="0" applyFont="1" applyBorder="1" applyAlignment="1" applyProtection="1">
      <alignment horizontal="left" vertical="center"/>
    </xf>
    <xf numFmtId="178" fontId="25" fillId="0" borderId="11" xfId="0" applyNumberFormat="1" applyFont="1" applyFill="1" applyBorder="1" applyAlignment="1" applyProtection="1">
      <alignment vertical="center"/>
    </xf>
    <xf numFmtId="178" fontId="25" fillId="0" borderId="19" xfId="0" applyNumberFormat="1" applyFont="1" applyFill="1" applyBorder="1" applyAlignment="1" applyProtection="1">
      <alignment vertical="center"/>
    </xf>
    <xf numFmtId="0" fontId="25" fillId="4" borderId="8" xfId="0" applyFont="1" applyFill="1" applyBorder="1" applyAlignment="1" applyProtection="1">
      <alignment horizontal="right" vertical="center"/>
    </xf>
    <xf numFmtId="0" fontId="8" fillId="10" borderId="17" xfId="0" applyFont="1" applyFill="1" applyBorder="1" applyAlignment="1" applyProtection="1">
      <alignment horizontal="left" vertical="center"/>
    </xf>
    <xf numFmtId="0" fontId="8" fillId="10" borderId="0" xfId="0" applyFont="1" applyFill="1" applyBorder="1" applyAlignment="1" applyProtection="1">
      <alignment horizontal="left" vertical="center"/>
    </xf>
    <xf numFmtId="0" fontId="8" fillId="10" borderId="0" xfId="0" applyFont="1" applyFill="1" applyBorder="1" applyAlignment="1" applyProtection="1">
      <alignment vertical="center" wrapText="1"/>
    </xf>
    <xf numFmtId="178" fontId="25" fillId="0" borderId="9" xfId="0" applyNumberFormat="1" applyFont="1" applyBorder="1" applyAlignment="1" applyProtection="1">
      <alignment vertical="center"/>
    </xf>
    <xf numFmtId="178" fontId="25" fillId="0" borderId="19" xfId="0" applyNumberFormat="1" applyFont="1" applyBorder="1" applyAlignment="1" applyProtection="1">
      <alignment vertical="center"/>
    </xf>
    <xf numFmtId="6" fontId="14" fillId="3" borderId="1" xfId="1" applyFont="1" applyFill="1" applyBorder="1" applyAlignment="1" applyProtection="1">
      <alignment horizontal="right" vertical="center"/>
    </xf>
    <xf numFmtId="6" fontId="14" fillId="3" borderId="2" xfId="1" applyFont="1" applyFill="1" applyBorder="1" applyAlignment="1" applyProtection="1">
      <alignment horizontal="right" vertical="center"/>
    </xf>
    <xf numFmtId="0" fontId="7" fillId="10" borderId="0" xfId="0" applyFont="1" applyFill="1" applyBorder="1" applyAlignment="1" applyProtection="1">
      <alignment vertical="center"/>
    </xf>
    <xf numFmtId="6" fontId="22" fillId="4" borderId="5" xfId="1" applyFont="1" applyFill="1" applyBorder="1" applyAlignment="1" applyProtection="1">
      <alignment horizontal="right" vertical="center"/>
    </xf>
    <xf numFmtId="6" fontId="22" fillId="4" borderId="6" xfId="1" applyFont="1" applyFill="1" applyBorder="1" applyAlignment="1" applyProtection="1">
      <alignment horizontal="right" vertical="center"/>
    </xf>
    <xf numFmtId="0" fontId="7" fillId="10" borderId="20" xfId="0" applyFont="1" applyFill="1" applyBorder="1" applyAlignment="1" applyProtection="1">
      <alignment horizontal="left" vertical="center"/>
    </xf>
    <xf numFmtId="0" fontId="7" fillId="10" borderId="21" xfId="0" applyFont="1" applyFill="1" applyBorder="1" applyAlignment="1" applyProtection="1">
      <alignment horizontal="left" vertical="center"/>
    </xf>
    <xf numFmtId="0" fontId="7" fillId="10" borderId="22" xfId="0" applyFont="1" applyFill="1" applyBorder="1" applyAlignment="1" applyProtection="1">
      <alignment horizontal="left" vertical="center"/>
    </xf>
    <xf numFmtId="0" fontId="25" fillId="0" borderId="5"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23" xfId="0" applyFont="1" applyBorder="1" applyAlignment="1" applyProtection="1">
      <alignment horizontal="left" vertical="center"/>
    </xf>
    <xf numFmtId="178" fontId="25" fillId="0" borderId="10" xfId="0" applyNumberFormat="1" applyFont="1" applyBorder="1" applyAlignment="1" applyProtection="1">
      <alignment vertical="center"/>
    </xf>
    <xf numFmtId="178" fontId="25" fillId="0" borderId="24" xfId="0" applyNumberFormat="1" applyFont="1" applyBorder="1" applyAlignment="1" applyProtection="1">
      <alignment vertical="center"/>
    </xf>
    <xf numFmtId="0" fontId="25" fillId="4" borderId="25" xfId="0" applyFont="1" applyFill="1" applyBorder="1" applyAlignment="1" applyProtection="1">
      <alignment horizontal="right" vertical="center"/>
    </xf>
    <xf numFmtId="0" fontId="7" fillId="0" borderId="3"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3" xfId="0" applyFont="1" applyBorder="1" applyAlignment="1" applyProtection="1">
      <alignment horizontal="left" vertical="center"/>
    </xf>
    <xf numFmtId="178" fontId="7" fillId="0" borderId="9" xfId="0" applyNumberFormat="1" applyFont="1" applyFill="1" applyBorder="1" applyAlignment="1" applyProtection="1">
      <alignment vertical="center"/>
      <protection locked="0"/>
    </xf>
    <xf numFmtId="178" fontId="7" fillId="0" borderId="16" xfId="0" applyNumberFormat="1" applyFont="1" applyFill="1" applyBorder="1" applyAlignment="1" applyProtection="1">
      <alignment vertical="center"/>
      <protection locked="0"/>
    </xf>
    <xf numFmtId="0" fontId="7" fillId="4" borderId="4" xfId="0" applyFont="1" applyFill="1" applyBorder="1" applyAlignment="1" applyProtection="1">
      <alignment horizontal="right" vertical="center"/>
    </xf>
    <xf numFmtId="0" fontId="7" fillId="0" borderId="7" xfId="0" applyFont="1" applyBorder="1" applyAlignment="1" applyProtection="1">
      <alignment horizontal="left" vertical="center"/>
    </xf>
    <xf numFmtId="0" fontId="7" fillId="0" borderId="11" xfId="0" applyFont="1" applyBorder="1" applyAlignment="1" applyProtection="1">
      <alignment horizontal="left" vertical="center"/>
      <protection locked="0"/>
    </xf>
    <xf numFmtId="178" fontId="7" fillId="0" borderId="11" xfId="0" applyNumberFormat="1" applyFont="1" applyFill="1" applyBorder="1" applyAlignment="1" applyProtection="1">
      <alignment vertical="center"/>
      <protection locked="0"/>
    </xf>
    <xf numFmtId="178" fontId="7" fillId="0" borderId="19" xfId="0" applyNumberFormat="1" applyFont="1" applyFill="1" applyBorder="1" applyAlignment="1" applyProtection="1">
      <alignment vertical="center"/>
      <protection locked="0"/>
    </xf>
    <xf numFmtId="0" fontId="7" fillId="4" borderId="8" xfId="0" applyFont="1" applyFill="1" applyBorder="1" applyAlignment="1" applyProtection="1">
      <alignment horizontal="right" vertical="center"/>
    </xf>
    <xf numFmtId="178" fontId="7" fillId="0" borderId="9" xfId="0" applyNumberFormat="1" applyFont="1" applyBorder="1" applyAlignment="1" applyProtection="1">
      <alignment vertical="center"/>
      <protection locked="0"/>
    </xf>
    <xf numFmtId="178" fontId="7" fillId="0" borderId="19" xfId="0" applyNumberFormat="1" applyFont="1" applyBorder="1" applyAlignment="1" applyProtection="1">
      <alignment vertical="center"/>
      <protection locked="0"/>
    </xf>
    <xf numFmtId="6" fontId="7" fillId="0" borderId="0" xfId="0" applyNumberFormat="1" applyFont="1" applyAlignment="1" applyProtection="1">
      <alignment horizontal="left" vertical="center"/>
    </xf>
    <xf numFmtId="0" fontId="7" fillId="0" borderId="5" xfId="0" applyFont="1" applyBorder="1" applyAlignment="1" applyProtection="1">
      <alignment horizontal="left" vertical="center"/>
    </xf>
    <xf numFmtId="0" fontId="7" fillId="0" borderId="10"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178" fontId="7" fillId="0" borderId="10" xfId="0" applyNumberFormat="1" applyFont="1" applyBorder="1" applyAlignment="1" applyProtection="1">
      <alignment vertical="center"/>
      <protection locked="0"/>
    </xf>
    <xf numFmtId="178" fontId="7" fillId="0" borderId="24" xfId="0" applyNumberFormat="1" applyFont="1" applyBorder="1" applyAlignment="1" applyProtection="1">
      <alignment vertical="center"/>
      <protection locked="0"/>
    </xf>
    <xf numFmtId="0" fontId="7" fillId="4" borderId="25" xfId="0" applyFont="1" applyFill="1" applyBorder="1" applyAlignment="1" applyProtection="1">
      <alignment horizontal="right" vertical="center"/>
    </xf>
    <xf numFmtId="0" fontId="7" fillId="0" borderId="9" xfId="0" applyFont="1" applyBorder="1" applyAlignment="1" applyProtection="1">
      <alignment horizontal="left" vertical="center"/>
    </xf>
    <xf numFmtId="6" fontId="7" fillId="0" borderId="9" xfId="1" applyFont="1" applyBorder="1" applyAlignment="1" applyProtection="1">
      <alignment horizontal="right" vertical="center"/>
    </xf>
    <xf numFmtId="0" fontId="0" fillId="0" borderId="0" xfId="0" applyAlignment="1" applyProtection="1">
      <alignment vertical="center" wrapText="1"/>
    </xf>
    <xf numFmtId="0" fontId="0" fillId="0" borderId="0" xfId="0" applyProtection="1">
      <alignment vertical="center"/>
    </xf>
    <xf numFmtId="0" fontId="8" fillId="11" borderId="26" xfId="0" applyFont="1" applyFill="1" applyBorder="1" applyAlignment="1" applyProtection="1">
      <alignment horizontal="left" vertical="center" wrapText="1"/>
    </xf>
    <xf numFmtId="6" fontId="7" fillId="4" borderId="27" xfId="1" applyFont="1" applyFill="1" applyBorder="1" applyAlignment="1" applyProtection="1">
      <alignment horizontal="right" vertical="center"/>
    </xf>
    <xf numFmtId="0" fontId="8" fillId="11" borderId="28" xfId="0" applyFont="1" applyFill="1" applyBorder="1" applyAlignment="1" applyProtection="1">
      <alignment horizontal="left" vertical="center" wrapText="1"/>
    </xf>
    <xf numFmtId="6" fontId="7" fillId="4" borderId="29" xfId="1" applyFont="1" applyFill="1" applyBorder="1" applyAlignment="1" applyProtection="1">
      <alignment horizontal="right" vertical="center"/>
    </xf>
    <xf numFmtId="0" fontId="8" fillId="11" borderId="30" xfId="0" applyFont="1" applyFill="1" applyBorder="1" applyAlignment="1" applyProtection="1">
      <alignment horizontal="left" vertical="center" wrapText="1"/>
    </xf>
    <xf numFmtId="6" fontId="7" fillId="4" borderId="31" xfId="1" applyFont="1" applyFill="1" applyBorder="1" applyAlignment="1" applyProtection="1">
      <alignment horizontal="right" vertical="center"/>
    </xf>
    <xf numFmtId="0" fontId="31" fillId="0" borderId="0" xfId="0" applyFont="1" applyAlignment="1" applyProtection="1">
      <alignment horizontal="left" vertical="center"/>
    </xf>
    <xf numFmtId="0" fontId="8" fillId="11" borderId="14" xfId="0" applyFont="1" applyFill="1" applyBorder="1" applyAlignment="1" applyProtection="1">
      <alignment horizontal="left" vertical="center" wrapText="1"/>
    </xf>
    <xf numFmtId="0" fontId="8" fillId="11" borderId="15" xfId="0" applyFont="1" applyFill="1" applyBorder="1" applyAlignment="1" applyProtection="1">
      <alignment horizontal="left" vertical="center"/>
    </xf>
    <xf numFmtId="0" fontId="8" fillId="11" borderId="15" xfId="0" applyFont="1" applyFill="1" applyBorder="1" applyAlignment="1" applyProtection="1">
      <alignment horizontal="left" vertical="center" wrapText="1"/>
    </xf>
    <xf numFmtId="0" fontId="8" fillId="11" borderId="2" xfId="0" applyFont="1" applyFill="1" applyBorder="1" applyAlignment="1" applyProtection="1">
      <alignment horizontal="left" vertical="center" wrapText="1"/>
    </xf>
    <xf numFmtId="0" fontId="8" fillId="11" borderId="1" xfId="0" applyFont="1" applyFill="1" applyBorder="1" applyAlignment="1" applyProtection="1">
      <alignment horizontal="left" vertical="center"/>
    </xf>
    <xf numFmtId="0" fontId="8" fillId="11" borderId="14" xfId="0" applyFont="1" applyFill="1" applyBorder="1" applyAlignment="1" applyProtection="1">
      <alignment horizontal="left" vertical="center"/>
    </xf>
    <xf numFmtId="178" fontId="8" fillId="11" borderId="14" xfId="0" applyNumberFormat="1" applyFont="1" applyFill="1" applyBorder="1" applyAlignment="1" applyProtection="1">
      <alignment horizontal="left" vertical="center" wrapText="1"/>
    </xf>
    <xf numFmtId="178" fontId="8" fillId="11" borderId="15" xfId="0" applyNumberFormat="1" applyFont="1" applyFill="1" applyBorder="1" applyAlignment="1" applyProtection="1">
      <alignment horizontal="left" vertical="center" wrapText="1"/>
    </xf>
    <xf numFmtId="0" fontId="8" fillId="11" borderId="2" xfId="0" applyFont="1" applyFill="1" applyBorder="1" applyAlignment="1" applyProtection="1">
      <alignment horizontal="left" vertical="center"/>
    </xf>
    <xf numFmtId="0" fontId="8" fillId="11" borderId="33" xfId="0" applyFont="1" applyFill="1" applyBorder="1" applyAlignment="1" applyProtection="1">
      <alignment horizontal="left" vertical="center"/>
    </xf>
    <xf numFmtId="0" fontId="8" fillId="11" borderId="34" xfId="0" applyFont="1" applyFill="1" applyBorder="1" applyAlignment="1" applyProtection="1">
      <alignment horizontal="left" vertical="center"/>
    </xf>
    <xf numFmtId="0" fontId="8" fillId="11" borderId="34" xfId="0" applyFont="1" applyFill="1" applyBorder="1" applyAlignment="1" applyProtection="1">
      <alignment horizontal="left" vertical="center" wrapText="1"/>
    </xf>
    <xf numFmtId="178" fontId="8" fillId="11" borderId="35" xfId="0" applyNumberFormat="1" applyFont="1" applyFill="1" applyBorder="1" applyAlignment="1" applyProtection="1">
      <alignment horizontal="left" vertical="center" wrapText="1"/>
    </xf>
    <xf numFmtId="178" fontId="8" fillId="11" borderId="36" xfId="0" applyNumberFormat="1" applyFont="1" applyFill="1" applyBorder="1" applyAlignment="1" applyProtection="1">
      <alignment horizontal="left" vertical="center" wrapText="1"/>
    </xf>
    <xf numFmtId="6" fontId="25" fillId="4" borderId="8" xfId="1" applyFont="1" applyFill="1" applyBorder="1" applyAlignment="1" applyProtection="1">
      <alignment horizontal="right" vertical="center"/>
    </xf>
    <xf numFmtId="6" fontId="8" fillId="11" borderId="1" xfId="1" applyFont="1" applyFill="1" applyBorder="1" applyAlignment="1" applyProtection="1">
      <alignment horizontal="right" vertical="center"/>
    </xf>
    <xf numFmtId="6" fontId="8" fillId="11" borderId="14" xfId="1" applyFont="1" applyFill="1" applyBorder="1" applyAlignment="1" applyProtection="1">
      <alignment horizontal="right" vertical="center"/>
    </xf>
    <xf numFmtId="6" fontId="8" fillId="11" borderId="2" xfId="1" applyFont="1" applyFill="1" applyBorder="1" applyAlignment="1" applyProtection="1">
      <alignment horizontal="right" vertical="center"/>
    </xf>
    <xf numFmtId="6" fontId="25" fillId="4" borderId="5" xfId="1" applyFont="1" applyFill="1" applyBorder="1" applyAlignment="1" applyProtection="1">
      <alignment horizontal="right" vertical="center"/>
    </xf>
    <xf numFmtId="6" fontId="25" fillId="4" borderId="10" xfId="1" applyFont="1" applyFill="1" applyBorder="1" applyAlignment="1" applyProtection="1">
      <alignment horizontal="right" vertical="center"/>
    </xf>
    <xf numFmtId="6" fontId="25" fillId="4" borderId="6" xfId="1" applyFont="1" applyFill="1" applyBorder="1" applyAlignment="1" applyProtection="1">
      <alignment horizontal="right" vertical="center"/>
    </xf>
    <xf numFmtId="0" fontId="25" fillId="0" borderId="37" xfId="0" applyFont="1" applyBorder="1" applyAlignment="1" applyProtection="1">
      <alignment horizontal="left" vertical="center"/>
    </xf>
    <xf numFmtId="0" fontId="25" fillId="0" borderId="38" xfId="0" applyFont="1" applyBorder="1" applyAlignment="1" applyProtection="1">
      <alignment horizontal="left" vertical="center"/>
    </xf>
    <xf numFmtId="178" fontId="25" fillId="0" borderId="38" xfId="0" applyNumberFormat="1" applyFont="1" applyBorder="1" applyAlignment="1" applyProtection="1">
      <alignment vertical="center"/>
    </xf>
    <xf numFmtId="0" fontId="25" fillId="10" borderId="33" xfId="0" applyFont="1" applyFill="1" applyBorder="1" applyAlignment="1" applyProtection="1">
      <alignment horizontal="left" vertical="center"/>
    </xf>
    <xf numFmtId="0" fontId="25" fillId="10" borderId="35" xfId="0" applyFont="1" applyFill="1" applyBorder="1" applyAlignment="1" applyProtection="1">
      <alignment horizontal="left" vertical="center"/>
    </xf>
    <xf numFmtId="178" fontId="25" fillId="10" borderId="34" xfId="0" applyNumberFormat="1" applyFont="1" applyFill="1" applyBorder="1" applyAlignment="1" applyProtection="1">
      <alignment vertical="center"/>
    </xf>
    <xf numFmtId="178" fontId="8" fillId="11" borderId="33" xfId="0" applyNumberFormat="1" applyFont="1" applyFill="1" applyBorder="1" applyAlignment="1" applyProtection="1">
      <alignment vertical="center"/>
    </xf>
    <xf numFmtId="6" fontId="25" fillId="4" borderId="36" xfId="1" applyFont="1" applyFill="1" applyBorder="1" applyAlignment="1" applyProtection="1">
      <alignment horizontal="right" vertical="center"/>
    </xf>
    <xf numFmtId="0" fontId="7" fillId="0" borderId="7" xfId="0" applyFont="1" applyBorder="1" applyAlignment="1" applyProtection="1">
      <alignment horizontal="left" vertical="center"/>
      <protection locked="0"/>
    </xf>
    <xf numFmtId="6" fontId="7" fillId="4" borderId="8" xfId="1" applyFont="1" applyFill="1" applyBorder="1" applyAlignment="1" applyProtection="1">
      <alignment horizontal="right" vertical="center"/>
    </xf>
    <xf numFmtId="6" fontId="7" fillId="4" borderId="5" xfId="1" applyFont="1" applyFill="1" applyBorder="1" applyAlignment="1" applyProtection="1">
      <alignment horizontal="right" vertical="center"/>
    </xf>
    <xf numFmtId="6" fontId="7" fillId="4" borderId="10" xfId="1" applyFont="1" applyFill="1" applyBorder="1" applyAlignment="1" applyProtection="1">
      <alignment horizontal="right" vertical="center"/>
    </xf>
    <xf numFmtId="6" fontId="7" fillId="4" borderId="6" xfId="1" applyFont="1" applyFill="1" applyBorder="1" applyAlignment="1" applyProtection="1">
      <alignment horizontal="right" vertical="center"/>
    </xf>
    <xf numFmtId="0" fontId="7" fillId="0" borderId="5"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178" fontId="7" fillId="0" borderId="38" xfId="0" applyNumberFormat="1" applyFont="1" applyBorder="1" applyAlignment="1" applyProtection="1">
      <alignment vertical="center"/>
      <protection locked="0"/>
    </xf>
    <xf numFmtId="0" fontId="7" fillId="10" borderId="33" xfId="0" applyFont="1" applyFill="1" applyBorder="1" applyAlignment="1" applyProtection="1">
      <alignment horizontal="left" vertical="center"/>
    </xf>
    <xf numFmtId="0" fontId="7" fillId="10" borderId="35" xfId="0" applyFont="1" applyFill="1" applyBorder="1" applyAlignment="1" applyProtection="1">
      <alignment horizontal="left" vertical="center"/>
    </xf>
    <xf numFmtId="178" fontId="7" fillId="10" borderId="34" xfId="0" applyNumberFormat="1" applyFont="1" applyFill="1" applyBorder="1" applyAlignment="1" applyProtection="1">
      <alignment vertical="center"/>
    </xf>
    <xf numFmtId="6" fontId="7" fillId="4" borderId="36" xfId="1" applyFont="1" applyFill="1" applyBorder="1" applyAlignment="1" applyProtection="1">
      <alignment horizontal="right" vertical="center"/>
    </xf>
    <xf numFmtId="0" fontId="7" fillId="0" borderId="0" xfId="0" applyFont="1" applyAlignment="1" applyProtection="1">
      <alignment horizontal="left"/>
    </xf>
    <xf numFmtId="0" fontId="7" fillId="0" borderId="39" xfId="0" applyFont="1" applyBorder="1" applyAlignment="1" applyProtection="1">
      <alignment horizontal="left" vertical="center"/>
      <protection locked="0"/>
    </xf>
    <xf numFmtId="0" fontId="7" fillId="0" borderId="40"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8" fillId="3" borderId="37" xfId="0" applyFont="1" applyFill="1" applyBorder="1" applyAlignment="1">
      <alignment horizontal="left" vertical="center" wrapText="1"/>
    </xf>
    <xf numFmtId="177" fontId="7" fillId="2" borderId="42" xfId="0" applyNumberFormat="1" applyFont="1" applyFill="1" applyBorder="1" applyAlignment="1" applyProtection="1">
      <alignment horizontal="right" vertical="center"/>
      <protection locked="0"/>
    </xf>
    <xf numFmtId="0" fontId="2" fillId="2" borderId="0" xfId="0" applyFont="1" applyFill="1" applyBorder="1" applyAlignment="1">
      <alignment horizontal="left" vertical="center"/>
    </xf>
    <xf numFmtId="0" fontId="19" fillId="2" borderId="12" xfId="0" applyFont="1"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19" fillId="2" borderId="0" xfId="0" applyFont="1" applyFill="1" applyBorder="1" applyAlignment="1">
      <alignment horizontal="left" vertical="center" wrapText="1"/>
    </xf>
    <xf numFmtId="0" fontId="0" fillId="2" borderId="0" xfId="0" applyFill="1" applyAlignment="1">
      <alignment horizontal="left" vertical="center" wrapText="1"/>
    </xf>
    <xf numFmtId="0" fontId="30" fillId="0" borderId="18" xfId="0" applyFont="1" applyBorder="1" applyAlignment="1" applyProtection="1">
      <alignment horizontal="center" vertical="center" wrapText="1"/>
    </xf>
    <xf numFmtId="0" fontId="30" fillId="0" borderId="18" xfId="0" applyFont="1" applyBorder="1" applyAlignment="1" applyProtection="1">
      <alignment horizontal="center" vertical="center"/>
    </xf>
    <xf numFmtId="0" fontId="24" fillId="8" borderId="0" xfId="0" applyFont="1" applyFill="1" applyAlignment="1" applyProtection="1">
      <alignment horizontal="center" vertical="center" wrapText="1"/>
    </xf>
    <xf numFmtId="0" fontId="0" fillId="0" borderId="0" xfId="0" applyAlignment="1" applyProtection="1">
      <alignment vertical="center" wrapText="1"/>
    </xf>
    <xf numFmtId="0" fontId="7" fillId="0" borderId="18" xfId="0" applyFont="1" applyBorder="1" applyAlignment="1" applyProtection="1">
      <alignment horizontal="center" vertical="center" wrapText="1"/>
    </xf>
    <xf numFmtId="0" fontId="7" fillId="0" borderId="18" xfId="0" applyFont="1" applyBorder="1" applyAlignment="1" applyProtection="1">
      <alignment horizontal="center" vertical="center"/>
    </xf>
    <xf numFmtId="0" fontId="24" fillId="8" borderId="18" xfId="0" applyFont="1" applyFill="1" applyBorder="1" applyAlignment="1" applyProtection="1">
      <alignment horizontal="center" vertical="center" wrapText="1"/>
    </xf>
    <xf numFmtId="0" fontId="24" fillId="8" borderId="18" xfId="0" applyFont="1" applyFill="1" applyBorder="1" applyAlignment="1" applyProtection="1">
      <alignment horizontal="center" vertical="center"/>
    </xf>
    <xf numFmtId="0" fontId="24" fillId="8" borderId="32" xfId="0" applyFont="1" applyFill="1" applyBorder="1" applyAlignment="1" applyProtection="1">
      <alignment horizontal="center" vertical="center" wrapText="1"/>
    </xf>
    <xf numFmtId="0" fontId="24" fillId="8" borderId="17" xfId="0" applyFont="1" applyFill="1" applyBorder="1" applyAlignment="1" applyProtection="1">
      <alignment horizontal="center" vertical="center" wrapText="1"/>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xdr:col>
      <xdr:colOff>400050</xdr:colOff>
      <xdr:row>8</xdr:row>
      <xdr:rowOff>38100</xdr:rowOff>
    </xdr:from>
    <xdr:ext cx="1952625" cy="542925"/>
    <xdr:sp macro="" textlink="">
      <xdr:nvSpPr>
        <xdr:cNvPr id="2" name="テキスト ボックス 1"/>
        <xdr:cNvSpPr txBox="1"/>
      </xdr:nvSpPr>
      <xdr:spPr>
        <a:xfrm>
          <a:off x="6219825" y="1657350"/>
          <a:ext cx="1952625" cy="54292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チームごと</a:t>
          </a:r>
          <a:r>
            <a:rPr kumimoji="1" lang="en-US" altLang="ja-JP" sz="900"/>
            <a:t>1</a:t>
          </a:r>
          <a:r>
            <a:rPr kumimoji="1" lang="ja-JP" altLang="en-US" sz="900"/>
            <a:t>冊ずつ配布します。</a:t>
          </a:r>
          <a:endParaRPr kumimoji="1" lang="en-US" altLang="ja-JP" sz="900"/>
        </a:p>
        <a:p>
          <a:r>
            <a:rPr kumimoji="1" lang="ja-JP" altLang="en-US" sz="900" b="1"/>
            <a:t>それ以上希望する場合のみ</a:t>
          </a:r>
          <a:r>
            <a:rPr kumimoji="1" lang="ja-JP" altLang="en-US" sz="900"/>
            <a:t>部数を</a:t>
          </a:r>
          <a:endParaRPr kumimoji="1" lang="en-US" altLang="ja-JP" sz="900"/>
        </a:p>
        <a:p>
          <a:r>
            <a:rPr kumimoji="1" lang="ja-JP" altLang="en-US" sz="900"/>
            <a:t>入力してください</a:t>
          </a:r>
          <a:endParaRPr kumimoji="1" lang="en-US" altLang="ja-JP" sz="900"/>
        </a:p>
        <a:p>
          <a:endParaRPr kumimoji="1" lang="en-US" altLang="ja-JP" sz="900"/>
        </a:p>
      </xdr:txBody>
    </xdr:sp>
    <xdr:clientData/>
  </xdr:oneCellAnchor>
  <xdr:twoCellAnchor>
    <xdr:from>
      <xdr:col>3</xdr:col>
      <xdr:colOff>0</xdr:colOff>
      <xdr:row>11</xdr:row>
      <xdr:rowOff>66675</xdr:rowOff>
    </xdr:from>
    <xdr:to>
      <xdr:col>3</xdr:col>
      <xdr:colOff>390525</xdr:colOff>
      <xdr:row>11</xdr:row>
      <xdr:rowOff>66675</xdr:rowOff>
    </xdr:to>
    <xdr:cxnSp macro="">
      <xdr:nvCxnSpPr>
        <xdr:cNvPr id="3" name="直線矢印コネクタ 2"/>
        <xdr:cNvCxnSpPr/>
      </xdr:nvCxnSpPr>
      <xdr:spPr>
        <a:xfrm flipH="1">
          <a:off x="5819775" y="2114550"/>
          <a:ext cx="390525" cy="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657225</xdr:colOff>
      <xdr:row>2</xdr:row>
      <xdr:rowOff>76200</xdr:rowOff>
    </xdr:from>
    <xdr:ext cx="1391599" cy="242374"/>
    <xdr:sp macro="" textlink="">
      <xdr:nvSpPr>
        <xdr:cNvPr id="2" name="テキスト ボックス 1"/>
        <xdr:cNvSpPr txBox="1"/>
      </xdr:nvSpPr>
      <xdr:spPr>
        <a:xfrm>
          <a:off x="485775" y="485775"/>
          <a:ext cx="1391599"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・姓・名間スペース区切り</a:t>
          </a:r>
          <a:endParaRPr kumimoji="1" lang="en-US" altLang="ja-JP" sz="900"/>
        </a:p>
      </xdr:txBody>
    </xdr:sp>
    <xdr:clientData/>
  </xdr:oneCellAnchor>
  <xdr:twoCellAnchor>
    <xdr:from>
      <xdr:col>1</xdr:col>
      <xdr:colOff>666750</xdr:colOff>
      <xdr:row>4</xdr:row>
      <xdr:rowOff>32824</xdr:rowOff>
    </xdr:from>
    <xdr:to>
      <xdr:col>1</xdr:col>
      <xdr:colOff>667225</xdr:colOff>
      <xdr:row>8</xdr:row>
      <xdr:rowOff>9525</xdr:rowOff>
    </xdr:to>
    <xdr:cxnSp macro="">
      <xdr:nvCxnSpPr>
        <xdr:cNvPr id="3" name="直線矢印コネクタ 2"/>
        <xdr:cNvCxnSpPr>
          <a:stCxn id="2" idx="2"/>
        </xdr:cNvCxnSpPr>
      </xdr:nvCxnSpPr>
      <xdr:spPr>
        <a:xfrm flipH="1">
          <a:off x="1152525" y="728149"/>
          <a:ext cx="475" cy="548201"/>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962025</xdr:colOff>
      <xdr:row>2</xdr:row>
      <xdr:rowOff>114300</xdr:rowOff>
    </xdr:from>
    <xdr:ext cx="2396041" cy="278115"/>
    <xdr:sp macro="" textlink="">
      <xdr:nvSpPr>
        <xdr:cNvPr id="4" name="テキスト ボックス 3"/>
        <xdr:cNvSpPr txBox="1"/>
      </xdr:nvSpPr>
      <xdr:spPr>
        <a:xfrm>
          <a:off x="2619375" y="523875"/>
          <a:ext cx="2396041" cy="2781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西暦年・月・日を半角数字でスラッシュ区切り</a:t>
          </a:r>
          <a:endParaRPr kumimoji="1" lang="en-US" altLang="ja-JP" sz="900"/>
        </a:p>
      </xdr:txBody>
    </xdr:sp>
    <xdr:clientData/>
  </xdr:oneCellAnchor>
  <xdr:twoCellAnchor>
    <xdr:from>
      <xdr:col>5</xdr:col>
      <xdr:colOff>447676</xdr:colOff>
      <xdr:row>4</xdr:row>
      <xdr:rowOff>114300</xdr:rowOff>
    </xdr:from>
    <xdr:to>
      <xdr:col>5</xdr:col>
      <xdr:colOff>457200</xdr:colOff>
      <xdr:row>7</xdr:row>
      <xdr:rowOff>133350</xdr:rowOff>
    </xdr:to>
    <xdr:cxnSp macro="">
      <xdr:nvCxnSpPr>
        <xdr:cNvPr id="5" name="直線矢印コネクタ 4"/>
        <xdr:cNvCxnSpPr/>
      </xdr:nvCxnSpPr>
      <xdr:spPr>
        <a:xfrm flipH="1">
          <a:off x="4495801" y="809625"/>
          <a:ext cx="9524" cy="4476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4</xdr:row>
      <xdr:rowOff>104775</xdr:rowOff>
    </xdr:from>
    <xdr:to>
      <xdr:col>6</xdr:col>
      <xdr:colOff>257175</xdr:colOff>
      <xdr:row>8</xdr:row>
      <xdr:rowOff>19050</xdr:rowOff>
    </xdr:to>
    <xdr:cxnSp macro="">
      <xdr:nvCxnSpPr>
        <xdr:cNvPr id="6" name="直線矢印コネクタ 5"/>
        <xdr:cNvCxnSpPr/>
      </xdr:nvCxnSpPr>
      <xdr:spPr>
        <a:xfrm>
          <a:off x="5229225" y="800100"/>
          <a:ext cx="0" cy="4857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142875</xdr:colOff>
      <xdr:row>1</xdr:row>
      <xdr:rowOff>133350</xdr:rowOff>
    </xdr:from>
    <xdr:ext cx="1112612" cy="392415"/>
    <xdr:sp macro="" textlink="">
      <xdr:nvSpPr>
        <xdr:cNvPr id="7" name="テキスト ボックス 6"/>
        <xdr:cNvSpPr txBox="1"/>
      </xdr:nvSpPr>
      <xdr:spPr>
        <a:xfrm>
          <a:off x="5114925" y="400050"/>
          <a:ext cx="1112612"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2017</a:t>
          </a:r>
          <a:r>
            <a:rPr kumimoji="1" lang="ja-JP" altLang="en-US" sz="900"/>
            <a:t>年</a:t>
          </a:r>
          <a:r>
            <a:rPr kumimoji="1" lang="en-US" altLang="ja-JP" sz="900"/>
            <a:t>4</a:t>
          </a:r>
          <a:r>
            <a:rPr kumimoji="1" lang="ja-JP" altLang="en-US" sz="900"/>
            <a:t>月</a:t>
          </a:r>
          <a:r>
            <a:rPr kumimoji="1" lang="en-US" altLang="ja-JP" sz="900"/>
            <a:t>1</a:t>
          </a:r>
          <a:r>
            <a:rPr kumimoji="1" lang="ja-JP" altLang="en-US" sz="900"/>
            <a:t>日時点</a:t>
          </a:r>
          <a:endParaRPr kumimoji="1" lang="en-US" altLang="ja-JP" sz="900"/>
        </a:p>
        <a:p>
          <a:r>
            <a:rPr kumimoji="1" lang="ja-JP" altLang="en-US" sz="900"/>
            <a:t>（自動計算）</a:t>
          </a:r>
          <a:endParaRPr kumimoji="1" lang="en-US" altLang="ja-JP" sz="900"/>
        </a:p>
      </xdr:txBody>
    </xdr:sp>
    <xdr:clientData/>
  </xdr:oneCellAnchor>
  <xdr:twoCellAnchor>
    <xdr:from>
      <xdr:col>7</xdr:col>
      <xdr:colOff>819151</xdr:colOff>
      <xdr:row>4</xdr:row>
      <xdr:rowOff>47625</xdr:rowOff>
    </xdr:from>
    <xdr:to>
      <xdr:col>8</xdr:col>
      <xdr:colOff>114300</xdr:colOff>
      <xdr:row>8</xdr:row>
      <xdr:rowOff>9525</xdr:rowOff>
    </xdr:to>
    <xdr:cxnSp macro="">
      <xdr:nvCxnSpPr>
        <xdr:cNvPr id="8" name="直線矢印コネクタ 7"/>
        <xdr:cNvCxnSpPr/>
      </xdr:nvCxnSpPr>
      <xdr:spPr>
        <a:xfrm flipH="1">
          <a:off x="6134101" y="742950"/>
          <a:ext cx="380999" cy="5334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47625</xdr:colOff>
      <xdr:row>1</xdr:row>
      <xdr:rowOff>85725</xdr:rowOff>
    </xdr:from>
    <xdr:ext cx="1969129" cy="392415"/>
    <xdr:sp macro="" textlink="">
      <xdr:nvSpPr>
        <xdr:cNvPr id="9" name="テキスト ボックス 8"/>
        <xdr:cNvSpPr txBox="1"/>
      </xdr:nvSpPr>
      <xdr:spPr>
        <a:xfrm>
          <a:off x="6448425" y="352425"/>
          <a:ext cx="1969129"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大会中連絡が必要な時に使用します</a:t>
          </a:r>
          <a:endParaRPr kumimoji="1" lang="en-US" altLang="ja-JP" sz="900"/>
        </a:p>
        <a:p>
          <a:r>
            <a:rPr kumimoji="1" lang="ja-JP" altLang="en-US" sz="900"/>
            <a:t>半角数字とハイフンで記入</a:t>
          </a:r>
          <a:endParaRPr kumimoji="1" lang="en-US" altLang="ja-JP" sz="900"/>
        </a:p>
      </xdr:txBody>
    </xdr:sp>
    <xdr:clientData/>
  </xdr:oneCellAnchor>
  <xdr:twoCellAnchor>
    <xdr:from>
      <xdr:col>8</xdr:col>
      <xdr:colOff>609600</xdr:colOff>
      <xdr:row>7</xdr:row>
      <xdr:rowOff>0</xdr:rowOff>
    </xdr:from>
    <xdr:to>
      <xdr:col>8</xdr:col>
      <xdr:colOff>628664</xdr:colOff>
      <xdr:row>8</xdr:row>
      <xdr:rowOff>47625</xdr:rowOff>
    </xdr:to>
    <xdr:cxnSp macro="">
      <xdr:nvCxnSpPr>
        <xdr:cNvPr id="10" name="直線矢印コネクタ 9"/>
        <xdr:cNvCxnSpPr/>
      </xdr:nvCxnSpPr>
      <xdr:spPr>
        <a:xfrm>
          <a:off x="7010400" y="1123950"/>
          <a:ext cx="19064" cy="1905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304800</xdr:colOff>
      <xdr:row>5</xdr:row>
      <xdr:rowOff>76200</xdr:rowOff>
    </xdr:from>
    <xdr:ext cx="1470915" cy="242374"/>
    <xdr:sp macro="" textlink="">
      <xdr:nvSpPr>
        <xdr:cNvPr id="11" name="テキスト ボックス 10"/>
        <xdr:cNvSpPr txBox="1"/>
      </xdr:nvSpPr>
      <xdr:spPr>
        <a:xfrm>
          <a:off x="6705600" y="914400"/>
          <a:ext cx="1470915"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半角数字、</a:t>
          </a:r>
          <a:r>
            <a:rPr kumimoji="1" lang="ja-JP" altLang="en-US" sz="900" b="1"/>
            <a:t>レンタルは空欄</a:t>
          </a:r>
          <a:endParaRPr kumimoji="1" lang="en-US" altLang="ja-JP" sz="900" b="1"/>
        </a:p>
      </xdr:txBody>
    </xdr:sp>
    <xdr:clientData/>
  </xdr:oneCellAnchor>
  <xdr:oneCellAnchor>
    <xdr:from>
      <xdr:col>11</xdr:col>
      <xdr:colOff>762000</xdr:colOff>
      <xdr:row>3</xdr:row>
      <xdr:rowOff>28575</xdr:rowOff>
    </xdr:from>
    <xdr:ext cx="1819275" cy="392415"/>
    <xdr:sp macro="" textlink="">
      <xdr:nvSpPr>
        <xdr:cNvPr id="12" name="テキスト ボックス 11"/>
        <xdr:cNvSpPr txBox="1"/>
      </xdr:nvSpPr>
      <xdr:spPr>
        <a:xfrm>
          <a:off x="10534650" y="581025"/>
          <a:ext cx="1819275"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t>任意項目です</a:t>
          </a:r>
          <a:endParaRPr kumimoji="1" lang="en-US" altLang="ja-JP" sz="900" b="1"/>
        </a:p>
        <a:p>
          <a:r>
            <a:rPr kumimoji="1" lang="ja-JP" altLang="en-US" sz="900"/>
            <a:t>当日の提出も可能です</a:t>
          </a:r>
          <a:endParaRPr kumimoji="1" lang="en-US" altLang="ja-JP" sz="900"/>
        </a:p>
      </xdr:txBody>
    </xdr:sp>
    <xdr:clientData/>
  </xdr:oneCellAnchor>
  <xdr:twoCellAnchor>
    <xdr:from>
      <xdr:col>12</xdr:col>
      <xdr:colOff>447675</xdr:colOff>
      <xdr:row>5</xdr:row>
      <xdr:rowOff>133350</xdr:rowOff>
    </xdr:from>
    <xdr:to>
      <xdr:col>12</xdr:col>
      <xdr:colOff>447675</xdr:colOff>
      <xdr:row>8</xdr:row>
      <xdr:rowOff>0</xdr:rowOff>
    </xdr:to>
    <xdr:cxnSp macro="">
      <xdr:nvCxnSpPr>
        <xdr:cNvPr id="13" name="直線矢印コネクタ 12"/>
        <xdr:cNvCxnSpPr/>
      </xdr:nvCxnSpPr>
      <xdr:spPr>
        <a:xfrm>
          <a:off x="11344275" y="971550"/>
          <a:ext cx="0" cy="2952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5</xdr:row>
      <xdr:rowOff>114300</xdr:rowOff>
    </xdr:from>
    <xdr:to>
      <xdr:col>13</xdr:col>
      <xdr:colOff>190501</xdr:colOff>
      <xdr:row>8</xdr:row>
      <xdr:rowOff>9525</xdr:rowOff>
    </xdr:to>
    <xdr:cxnSp macro="">
      <xdr:nvCxnSpPr>
        <xdr:cNvPr id="14" name="直線矢印コネクタ 13"/>
        <xdr:cNvCxnSpPr/>
      </xdr:nvCxnSpPr>
      <xdr:spPr>
        <a:xfrm>
          <a:off x="12211050" y="952500"/>
          <a:ext cx="1" cy="32385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197896</xdr:colOff>
      <xdr:row>4</xdr:row>
      <xdr:rowOff>39990</xdr:rowOff>
    </xdr:from>
    <xdr:to>
      <xdr:col>12</xdr:col>
      <xdr:colOff>200025</xdr:colOff>
      <xdr:row>12</xdr:row>
      <xdr:rowOff>0</xdr:rowOff>
    </xdr:to>
    <xdr:cxnSp macro="">
      <xdr:nvCxnSpPr>
        <xdr:cNvPr id="2" name="直線矢印コネクタ 1"/>
        <xdr:cNvCxnSpPr/>
      </xdr:nvCxnSpPr>
      <xdr:spPr>
        <a:xfrm>
          <a:off x="8922796" y="773415"/>
          <a:ext cx="2129" cy="111253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9525</xdr:colOff>
      <xdr:row>1</xdr:row>
      <xdr:rowOff>133350</xdr:rowOff>
    </xdr:from>
    <xdr:ext cx="2059988" cy="392415"/>
    <xdr:sp macro="" textlink="">
      <xdr:nvSpPr>
        <xdr:cNvPr id="3" name="テキスト ボックス 2"/>
        <xdr:cNvSpPr txBox="1"/>
      </xdr:nvSpPr>
      <xdr:spPr>
        <a:xfrm>
          <a:off x="1104900" y="400050"/>
          <a:ext cx="2059988"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代表・正規チームにおいては、</a:t>
          </a:r>
          <a:endParaRPr kumimoji="1" lang="en-US" altLang="ja-JP" sz="900"/>
        </a:p>
        <a:p>
          <a:r>
            <a:rPr kumimoji="1" lang="ja-JP" altLang="en-US" sz="900"/>
            <a:t>クラブ名を必ず含むようにしてください</a:t>
          </a:r>
        </a:p>
      </xdr:txBody>
    </xdr:sp>
    <xdr:clientData/>
  </xdr:oneCellAnchor>
  <xdr:twoCellAnchor>
    <xdr:from>
      <xdr:col>2</xdr:col>
      <xdr:colOff>209550</xdr:colOff>
      <xdr:row>4</xdr:row>
      <xdr:rowOff>57150</xdr:rowOff>
    </xdr:from>
    <xdr:to>
      <xdr:col>2</xdr:col>
      <xdr:colOff>209550</xdr:colOff>
      <xdr:row>12</xdr:row>
      <xdr:rowOff>19050</xdr:rowOff>
    </xdr:to>
    <xdr:cxnSp macro="">
      <xdr:nvCxnSpPr>
        <xdr:cNvPr id="4" name="直線矢印コネクタ 3"/>
        <xdr:cNvCxnSpPr/>
      </xdr:nvCxnSpPr>
      <xdr:spPr>
        <a:xfrm>
          <a:off x="1304925" y="790575"/>
          <a:ext cx="0" cy="111442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428625</xdr:colOff>
      <xdr:row>6</xdr:row>
      <xdr:rowOff>76200</xdr:rowOff>
    </xdr:from>
    <xdr:ext cx="2334935" cy="392415"/>
    <xdr:sp macro="" textlink="">
      <xdr:nvSpPr>
        <xdr:cNvPr id="5" name="テキスト ボックス 4"/>
        <xdr:cNvSpPr txBox="1"/>
      </xdr:nvSpPr>
      <xdr:spPr>
        <a:xfrm>
          <a:off x="1524000" y="1095375"/>
          <a:ext cx="2334935"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申込後はオープンへの変更のみ受付可能</a:t>
          </a:r>
          <a:endParaRPr kumimoji="1" lang="en-US" altLang="ja-JP" sz="900"/>
        </a:p>
        <a:p>
          <a:r>
            <a:rPr kumimoji="1" lang="ja-JP" altLang="en-US" sz="900"/>
            <a:t>「代表」は各クラス、クラブごとに</a:t>
          </a:r>
          <a:r>
            <a:rPr kumimoji="1" lang="en-US" altLang="ja-JP" sz="900"/>
            <a:t>1</a:t>
          </a:r>
          <a:r>
            <a:rPr kumimoji="1" lang="ja-JP" altLang="en-US" sz="900"/>
            <a:t>チームのみ</a:t>
          </a:r>
        </a:p>
      </xdr:txBody>
    </xdr:sp>
    <xdr:clientData/>
  </xdr:oneCellAnchor>
  <xdr:twoCellAnchor>
    <xdr:from>
      <xdr:col>3</xdr:col>
      <xdr:colOff>281643</xdr:colOff>
      <xdr:row>9</xdr:row>
      <xdr:rowOff>39990</xdr:rowOff>
    </xdr:from>
    <xdr:to>
      <xdr:col>3</xdr:col>
      <xdr:colOff>285750</xdr:colOff>
      <xdr:row>12</xdr:row>
      <xdr:rowOff>0</xdr:rowOff>
    </xdr:to>
    <xdr:cxnSp macro="">
      <xdr:nvCxnSpPr>
        <xdr:cNvPr id="6" name="直線矢印コネクタ 5"/>
        <xdr:cNvCxnSpPr>
          <a:stCxn id="5" idx="2"/>
        </xdr:cNvCxnSpPr>
      </xdr:nvCxnSpPr>
      <xdr:spPr>
        <a:xfrm>
          <a:off x="2691468" y="1487790"/>
          <a:ext cx="4107" cy="39816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5</xdr:row>
      <xdr:rowOff>56681</xdr:rowOff>
    </xdr:from>
    <xdr:to>
      <xdr:col>5</xdr:col>
      <xdr:colOff>389036</xdr:colOff>
      <xdr:row>11</xdr:row>
      <xdr:rowOff>133350</xdr:rowOff>
    </xdr:to>
    <xdr:cxnSp macro="">
      <xdr:nvCxnSpPr>
        <xdr:cNvPr id="7" name="直線矢印コネクタ 6"/>
        <xdr:cNvCxnSpPr>
          <a:stCxn id="8" idx="2"/>
        </xdr:cNvCxnSpPr>
      </xdr:nvCxnSpPr>
      <xdr:spPr>
        <a:xfrm flipH="1">
          <a:off x="4324350" y="932981"/>
          <a:ext cx="8036" cy="93391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409575</xdr:colOff>
      <xdr:row>1</xdr:row>
      <xdr:rowOff>123825</xdr:rowOff>
    </xdr:from>
    <xdr:ext cx="1825821" cy="542456"/>
    <xdr:sp macro="" textlink="">
      <xdr:nvSpPr>
        <xdr:cNvPr id="8" name="テキスト ボックス 7"/>
        <xdr:cNvSpPr txBox="1"/>
      </xdr:nvSpPr>
      <xdr:spPr>
        <a:xfrm>
          <a:off x="3419475" y="390525"/>
          <a:ext cx="1825821"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7</a:t>
          </a:r>
          <a:r>
            <a:rPr kumimoji="1" lang="ja-JP" altLang="en-US" sz="900"/>
            <a:t>人リレーはチームごと最低</a:t>
          </a:r>
          <a:r>
            <a:rPr kumimoji="1" lang="en-US" altLang="ja-JP" sz="900"/>
            <a:t>3</a:t>
          </a:r>
          <a:r>
            <a:rPr kumimoji="1" lang="ja-JP" altLang="en-US" sz="900"/>
            <a:t>枚、</a:t>
          </a:r>
          <a:endParaRPr kumimoji="1" lang="en-US" altLang="ja-JP" sz="900"/>
        </a:p>
        <a:p>
          <a:r>
            <a:rPr kumimoji="1" lang="ja-JP" altLang="en-US" sz="900"/>
            <a:t>ベテランリレーは</a:t>
          </a:r>
          <a:r>
            <a:rPr kumimoji="1" lang="en-US" altLang="ja-JP" sz="900"/>
            <a:t>2</a:t>
          </a:r>
          <a:r>
            <a:rPr kumimoji="1" lang="ja-JP" altLang="en-US" sz="900"/>
            <a:t>枚必要です。</a:t>
          </a:r>
          <a:endParaRPr kumimoji="1" lang="en-US" altLang="ja-JP" sz="900"/>
        </a:p>
        <a:p>
          <a:r>
            <a:rPr kumimoji="1" lang="ja-JP" altLang="en-US" sz="900"/>
            <a:t>（マイカード番号の事前申告不要）</a:t>
          </a:r>
          <a:endParaRPr kumimoji="1" lang="en-US" altLang="ja-JP" sz="900"/>
        </a:p>
      </xdr:txBody>
    </xdr:sp>
    <xdr:clientData/>
  </xdr:oneCellAnchor>
  <xdr:oneCellAnchor>
    <xdr:from>
      <xdr:col>5</xdr:col>
      <xdr:colOff>676275</xdr:colOff>
      <xdr:row>6</xdr:row>
      <xdr:rowOff>47625</xdr:rowOff>
    </xdr:from>
    <xdr:ext cx="1824410" cy="542456"/>
    <xdr:sp macro="" textlink="">
      <xdr:nvSpPr>
        <xdr:cNvPr id="9" name="テキスト ボックス 8"/>
        <xdr:cNvSpPr txBox="1"/>
      </xdr:nvSpPr>
      <xdr:spPr>
        <a:xfrm>
          <a:off x="4619625" y="1066800"/>
          <a:ext cx="1824410"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・姓・名間スペース区切り</a:t>
          </a:r>
          <a:endParaRPr kumimoji="1" lang="en-US" altLang="ja-JP" sz="900"/>
        </a:p>
        <a:p>
          <a:r>
            <a:rPr kumimoji="1" lang="ja-JP" altLang="en-US" sz="900" b="1"/>
            <a:t>・補強選手は末尾に（補強）と加筆</a:t>
          </a:r>
          <a:endParaRPr kumimoji="1" lang="en-US" altLang="ja-JP" sz="900" b="1"/>
        </a:p>
        <a:p>
          <a:r>
            <a:rPr kumimoji="1" lang="ja-JP" altLang="en-US" sz="900"/>
            <a:t>・実在しない氏名は不可</a:t>
          </a:r>
          <a:endParaRPr kumimoji="1" lang="en-US" altLang="ja-JP" sz="900"/>
        </a:p>
      </xdr:txBody>
    </xdr:sp>
    <xdr:clientData/>
  </xdr:oneCellAnchor>
  <xdr:twoCellAnchor>
    <xdr:from>
      <xdr:col>7</xdr:col>
      <xdr:colOff>495300</xdr:colOff>
      <xdr:row>10</xdr:row>
      <xdr:rowOff>18581</xdr:rowOff>
    </xdr:from>
    <xdr:to>
      <xdr:col>7</xdr:col>
      <xdr:colOff>502630</xdr:colOff>
      <xdr:row>12</xdr:row>
      <xdr:rowOff>9525</xdr:rowOff>
    </xdr:to>
    <xdr:cxnSp macro="">
      <xdr:nvCxnSpPr>
        <xdr:cNvPr id="10" name="直線矢印コネクタ 9"/>
        <xdr:cNvCxnSpPr>
          <a:stCxn id="9" idx="2"/>
        </xdr:cNvCxnSpPr>
      </xdr:nvCxnSpPr>
      <xdr:spPr>
        <a:xfrm flipH="1">
          <a:off x="5524500" y="1609256"/>
          <a:ext cx="7330" cy="28621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523875</xdr:colOff>
      <xdr:row>1</xdr:row>
      <xdr:rowOff>114300</xdr:rowOff>
    </xdr:from>
    <xdr:ext cx="2396041" cy="392415"/>
    <xdr:sp macro="" textlink="">
      <xdr:nvSpPr>
        <xdr:cNvPr id="11" name="テキスト ボックス 10"/>
        <xdr:cNvSpPr txBox="1"/>
      </xdr:nvSpPr>
      <xdr:spPr>
        <a:xfrm>
          <a:off x="5553075" y="381000"/>
          <a:ext cx="2396041"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西暦年・月・日を半角数字でスラッシュ区切り</a:t>
          </a:r>
          <a:endParaRPr kumimoji="1" lang="en-US" altLang="ja-JP" sz="900"/>
        </a:p>
        <a:p>
          <a:r>
            <a:rPr kumimoji="1" lang="ja-JP" altLang="en-US" sz="900"/>
            <a:t>例：</a:t>
          </a:r>
          <a:r>
            <a:rPr kumimoji="1" lang="en-US" altLang="ja-JP" sz="900"/>
            <a:t>1970/1/1</a:t>
          </a:r>
        </a:p>
      </xdr:txBody>
    </xdr:sp>
    <xdr:clientData/>
  </xdr:oneCellAnchor>
  <xdr:twoCellAnchor>
    <xdr:from>
      <xdr:col>9</xdr:col>
      <xdr:colOff>321721</xdr:colOff>
      <xdr:row>4</xdr:row>
      <xdr:rowOff>39990</xdr:rowOff>
    </xdr:from>
    <xdr:to>
      <xdr:col>9</xdr:col>
      <xdr:colOff>323850</xdr:colOff>
      <xdr:row>12</xdr:row>
      <xdr:rowOff>0</xdr:rowOff>
    </xdr:to>
    <xdr:cxnSp macro="">
      <xdr:nvCxnSpPr>
        <xdr:cNvPr id="12" name="直線矢印コネクタ 11"/>
        <xdr:cNvCxnSpPr>
          <a:stCxn id="11" idx="2"/>
        </xdr:cNvCxnSpPr>
      </xdr:nvCxnSpPr>
      <xdr:spPr>
        <a:xfrm>
          <a:off x="6751096" y="773415"/>
          <a:ext cx="2129" cy="111253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504825</xdr:colOff>
      <xdr:row>6</xdr:row>
      <xdr:rowOff>28575</xdr:rowOff>
    </xdr:from>
    <xdr:ext cx="1819275" cy="542456"/>
    <xdr:sp macro="" textlink="">
      <xdr:nvSpPr>
        <xdr:cNvPr id="13" name="テキスト ボックス 12"/>
        <xdr:cNvSpPr txBox="1"/>
      </xdr:nvSpPr>
      <xdr:spPr>
        <a:xfrm>
          <a:off x="6934200" y="1047750"/>
          <a:ext cx="1819275"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t>任意項目です</a:t>
          </a:r>
          <a:endParaRPr kumimoji="1" lang="en-US" altLang="ja-JP" sz="900" b="1"/>
        </a:p>
        <a:p>
          <a:r>
            <a:rPr kumimoji="1" lang="ja-JP" altLang="en-US" sz="900"/>
            <a:t>前日のオーダー変更届提出時にも記入可</a:t>
          </a:r>
          <a:endParaRPr kumimoji="1" lang="en-US" altLang="ja-JP" sz="900"/>
        </a:p>
      </xdr:txBody>
    </xdr:sp>
    <xdr:clientData/>
  </xdr:oneCellAnchor>
  <xdr:twoCellAnchor>
    <xdr:from>
      <xdr:col>10</xdr:col>
      <xdr:colOff>447675</xdr:colOff>
      <xdr:row>10</xdr:row>
      <xdr:rowOff>9525</xdr:rowOff>
    </xdr:from>
    <xdr:to>
      <xdr:col>10</xdr:col>
      <xdr:colOff>447675</xdr:colOff>
      <xdr:row>12</xdr:row>
      <xdr:rowOff>9525</xdr:rowOff>
    </xdr:to>
    <xdr:cxnSp macro="">
      <xdr:nvCxnSpPr>
        <xdr:cNvPr id="14" name="直線矢印コネクタ 13"/>
        <xdr:cNvCxnSpPr/>
      </xdr:nvCxnSpPr>
      <xdr:spPr>
        <a:xfrm>
          <a:off x="7658100" y="1600200"/>
          <a:ext cx="0" cy="2952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9</xdr:row>
      <xdr:rowOff>133350</xdr:rowOff>
    </xdr:from>
    <xdr:to>
      <xdr:col>11</xdr:col>
      <xdr:colOff>257176</xdr:colOff>
      <xdr:row>12</xdr:row>
      <xdr:rowOff>19050</xdr:rowOff>
    </xdr:to>
    <xdr:cxnSp macro="">
      <xdr:nvCxnSpPr>
        <xdr:cNvPr id="15" name="直線矢印コネクタ 14"/>
        <xdr:cNvCxnSpPr/>
      </xdr:nvCxnSpPr>
      <xdr:spPr>
        <a:xfrm>
          <a:off x="8524875" y="1581150"/>
          <a:ext cx="1" cy="32385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828675</xdr:colOff>
      <xdr:row>1</xdr:row>
      <xdr:rowOff>104775</xdr:rowOff>
    </xdr:from>
    <xdr:ext cx="1112612" cy="392415"/>
    <xdr:sp macro="" textlink="">
      <xdr:nvSpPr>
        <xdr:cNvPr id="16" name="テキスト ボックス 15"/>
        <xdr:cNvSpPr txBox="1"/>
      </xdr:nvSpPr>
      <xdr:spPr>
        <a:xfrm>
          <a:off x="8039100" y="371475"/>
          <a:ext cx="1112612"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2017</a:t>
          </a:r>
          <a:r>
            <a:rPr kumimoji="1" lang="ja-JP" altLang="en-US" sz="900"/>
            <a:t>年</a:t>
          </a:r>
          <a:r>
            <a:rPr kumimoji="1" lang="en-US" altLang="ja-JP" sz="900"/>
            <a:t>4</a:t>
          </a:r>
          <a:r>
            <a:rPr kumimoji="1" lang="ja-JP" altLang="en-US" sz="900"/>
            <a:t>月</a:t>
          </a:r>
          <a:r>
            <a:rPr kumimoji="1" lang="en-US" altLang="ja-JP" sz="900"/>
            <a:t>1</a:t>
          </a:r>
          <a:r>
            <a:rPr kumimoji="1" lang="ja-JP" altLang="en-US" sz="900"/>
            <a:t>日時点</a:t>
          </a:r>
          <a:endParaRPr kumimoji="1" lang="en-US" altLang="ja-JP" sz="900"/>
        </a:p>
        <a:p>
          <a:r>
            <a:rPr kumimoji="1" lang="ja-JP" altLang="en-US" sz="900"/>
            <a:t>（自動計算）</a:t>
          </a:r>
          <a:endParaRPr kumimoji="1" lang="en-US" altLang="ja-JP" sz="9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12</xdr:col>
      <xdr:colOff>197896</xdr:colOff>
      <xdr:row>4</xdr:row>
      <xdr:rowOff>39990</xdr:rowOff>
    </xdr:from>
    <xdr:to>
      <xdr:col>12</xdr:col>
      <xdr:colOff>197896</xdr:colOff>
      <xdr:row>12</xdr:row>
      <xdr:rowOff>0</xdr:rowOff>
    </xdr:to>
    <xdr:cxnSp macro="">
      <xdr:nvCxnSpPr>
        <xdr:cNvPr id="2" name="直線矢印コネクタ 1"/>
        <xdr:cNvCxnSpPr/>
      </xdr:nvCxnSpPr>
      <xdr:spPr>
        <a:xfrm>
          <a:off x="8922796" y="782940"/>
          <a:ext cx="0" cy="121731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281643</xdr:colOff>
      <xdr:row>9</xdr:row>
      <xdr:rowOff>39990</xdr:rowOff>
    </xdr:from>
    <xdr:to>
      <xdr:col>3</xdr:col>
      <xdr:colOff>281643</xdr:colOff>
      <xdr:row>12</xdr:row>
      <xdr:rowOff>0</xdr:rowOff>
    </xdr:to>
    <xdr:cxnSp macro="">
      <xdr:nvCxnSpPr>
        <xdr:cNvPr id="3" name="直線矢印コネクタ 2"/>
        <xdr:cNvCxnSpPr/>
      </xdr:nvCxnSpPr>
      <xdr:spPr>
        <a:xfrm>
          <a:off x="2443818" y="1506840"/>
          <a:ext cx="0" cy="49341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223289</xdr:colOff>
      <xdr:row>4</xdr:row>
      <xdr:rowOff>39990</xdr:rowOff>
    </xdr:from>
    <xdr:to>
      <xdr:col>5</xdr:col>
      <xdr:colOff>223289</xdr:colOff>
      <xdr:row>11</xdr:row>
      <xdr:rowOff>133350</xdr:rowOff>
    </xdr:to>
    <xdr:cxnSp macro="">
      <xdr:nvCxnSpPr>
        <xdr:cNvPr id="4" name="直線矢印コネクタ 3"/>
        <xdr:cNvCxnSpPr/>
      </xdr:nvCxnSpPr>
      <xdr:spPr>
        <a:xfrm>
          <a:off x="4166639" y="782940"/>
          <a:ext cx="0" cy="119826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409575</xdr:colOff>
      <xdr:row>1</xdr:row>
      <xdr:rowOff>123825</xdr:rowOff>
    </xdr:from>
    <xdr:ext cx="1856277" cy="392415"/>
    <xdr:sp macro="" textlink="">
      <xdr:nvSpPr>
        <xdr:cNvPr id="5" name="テキスト ボックス 4"/>
        <xdr:cNvSpPr txBox="1"/>
      </xdr:nvSpPr>
      <xdr:spPr>
        <a:xfrm>
          <a:off x="3238500" y="390525"/>
          <a:ext cx="1856277"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チームごとに最低</a:t>
          </a:r>
          <a:r>
            <a:rPr kumimoji="1" lang="en-US" altLang="ja-JP" sz="900"/>
            <a:t>3</a:t>
          </a:r>
          <a:r>
            <a:rPr kumimoji="1" lang="ja-JP" altLang="en-US" sz="900"/>
            <a:t>枚は必要です。</a:t>
          </a:r>
          <a:endParaRPr kumimoji="1" lang="en-US" altLang="ja-JP" sz="900"/>
        </a:p>
        <a:p>
          <a:r>
            <a:rPr kumimoji="1" lang="ja-JP" altLang="en-US" sz="900"/>
            <a:t>（マイカード番号の事前申告不要）</a:t>
          </a:r>
          <a:endParaRPr kumimoji="1" lang="en-US" altLang="ja-JP" sz="900"/>
        </a:p>
      </xdr:txBody>
    </xdr:sp>
    <xdr:clientData/>
  </xdr:oneCellAnchor>
  <xdr:oneCellAnchor>
    <xdr:from>
      <xdr:col>5</xdr:col>
      <xdr:colOff>304800</xdr:colOff>
      <xdr:row>6</xdr:row>
      <xdr:rowOff>47625</xdr:rowOff>
    </xdr:from>
    <xdr:ext cx="2544479" cy="542456"/>
    <xdr:sp macro="" textlink="">
      <xdr:nvSpPr>
        <xdr:cNvPr id="6" name="テキスト ボックス 5"/>
        <xdr:cNvSpPr txBox="1"/>
      </xdr:nvSpPr>
      <xdr:spPr>
        <a:xfrm>
          <a:off x="4248150" y="1085850"/>
          <a:ext cx="2544479"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・姓・名間スペース区切り</a:t>
          </a:r>
          <a:endParaRPr kumimoji="1" lang="en-US" altLang="ja-JP" sz="900"/>
        </a:p>
        <a:p>
          <a:r>
            <a:rPr kumimoji="1" lang="ja-JP" altLang="en-US" sz="900"/>
            <a:t>・実在しない氏名は不可</a:t>
          </a:r>
          <a:endParaRPr kumimoji="1" lang="en-US" altLang="ja-JP" sz="900"/>
        </a:p>
        <a:p>
          <a:r>
            <a:rPr kumimoji="1" lang="ja-JP" altLang="en-US" sz="900"/>
            <a:t>・伴走に氏名を記入すると参加費に加算されます</a:t>
          </a:r>
          <a:endParaRPr kumimoji="1" lang="en-US" altLang="ja-JP" sz="900"/>
        </a:p>
      </xdr:txBody>
    </xdr:sp>
    <xdr:clientData/>
  </xdr:oneCellAnchor>
  <xdr:twoCellAnchor>
    <xdr:from>
      <xdr:col>7</xdr:col>
      <xdr:colOff>400575</xdr:colOff>
      <xdr:row>10</xdr:row>
      <xdr:rowOff>18581</xdr:rowOff>
    </xdr:from>
    <xdr:to>
      <xdr:col>7</xdr:col>
      <xdr:colOff>400575</xdr:colOff>
      <xdr:row>12</xdr:row>
      <xdr:rowOff>0</xdr:rowOff>
    </xdr:to>
    <xdr:cxnSp macro="">
      <xdr:nvCxnSpPr>
        <xdr:cNvPr id="7" name="直線矢印コネクタ 6"/>
        <xdr:cNvCxnSpPr/>
      </xdr:nvCxnSpPr>
      <xdr:spPr>
        <a:xfrm flipH="1">
          <a:off x="5429775" y="1723556"/>
          <a:ext cx="0" cy="276694"/>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523875</xdr:colOff>
      <xdr:row>1</xdr:row>
      <xdr:rowOff>114300</xdr:rowOff>
    </xdr:from>
    <xdr:ext cx="2396041" cy="392415"/>
    <xdr:sp macro="" textlink="">
      <xdr:nvSpPr>
        <xdr:cNvPr id="8" name="テキスト ボックス 7"/>
        <xdr:cNvSpPr txBox="1"/>
      </xdr:nvSpPr>
      <xdr:spPr>
        <a:xfrm>
          <a:off x="5553075" y="381000"/>
          <a:ext cx="2396041"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西暦年・月・日を半角数字でスラッシュ区切り</a:t>
          </a:r>
          <a:endParaRPr kumimoji="1" lang="en-US" altLang="ja-JP" sz="900"/>
        </a:p>
        <a:p>
          <a:r>
            <a:rPr kumimoji="1" lang="ja-JP" altLang="en-US" sz="900"/>
            <a:t>例：</a:t>
          </a:r>
          <a:r>
            <a:rPr kumimoji="1" lang="en-US" altLang="ja-JP" sz="900"/>
            <a:t>1970/1/1</a:t>
          </a:r>
        </a:p>
      </xdr:txBody>
    </xdr:sp>
    <xdr:clientData/>
  </xdr:oneCellAnchor>
  <xdr:twoCellAnchor>
    <xdr:from>
      <xdr:col>9</xdr:col>
      <xdr:colOff>436021</xdr:colOff>
      <xdr:row>4</xdr:row>
      <xdr:rowOff>39990</xdr:rowOff>
    </xdr:from>
    <xdr:to>
      <xdr:col>9</xdr:col>
      <xdr:colOff>436021</xdr:colOff>
      <xdr:row>12</xdr:row>
      <xdr:rowOff>0</xdr:rowOff>
    </xdr:to>
    <xdr:cxnSp macro="">
      <xdr:nvCxnSpPr>
        <xdr:cNvPr id="9" name="直線矢印コネクタ 8"/>
        <xdr:cNvCxnSpPr/>
      </xdr:nvCxnSpPr>
      <xdr:spPr>
        <a:xfrm>
          <a:off x="6865396" y="782940"/>
          <a:ext cx="0" cy="121731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523875</xdr:colOff>
      <xdr:row>7</xdr:row>
      <xdr:rowOff>0</xdr:rowOff>
    </xdr:from>
    <xdr:ext cx="1819275" cy="542456"/>
    <xdr:sp macro="" textlink="">
      <xdr:nvSpPr>
        <xdr:cNvPr id="10" name="テキスト ボックス 9"/>
        <xdr:cNvSpPr txBox="1"/>
      </xdr:nvSpPr>
      <xdr:spPr>
        <a:xfrm>
          <a:off x="6953250" y="1181100"/>
          <a:ext cx="1819275"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必須項目です</a:t>
          </a:r>
          <a:endParaRPr kumimoji="1" lang="en-US" altLang="ja-JP" sz="900" b="1">
            <a:solidFill>
              <a:srgbClr val="FF0000"/>
            </a:solidFill>
          </a:endParaRPr>
        </a:p>
        <a:p>
          <a:r>
            <a:rPr kumimoji="1" lang="ja-JP" altLang="en-US" sz="900"/>
            <a:t>前日のオーダー変更届提出時にも記入可</a:t>
          </a:r>
          <a:endParaRPr kumimoji="1" lang="en-US" altLang="ja-JP" sz="900"/>
        </a:p>
      </xdr:txBody>
    </xdr:sp>
    <xdr:clientData/>
  </xdr:oneCellAnchor>
  <xdr:twoCellAnchor>
    <xdr:from>
      <xdr:col>10</xdr:col>
      <xdr:colOff>447675</xdr:colOff>
      <xdr:row>10</xdr:row>
      <xdr:rowOff>9525</xdr:rowOff>
    </xdr:from>
    <xdr:to>
      <xdr:col>10</xdr:col>
      <xdr:colOff>447675</xdr:colOff>
      <xdr:row>12</xdr:row>
      <xdr:rowOff>0</xdr:rowOff>
    </xdr:to>
    <xdr:cxnSp macro="">
      <xdr:nvCxnSpPr>
        <xdr:cNvPr id="11" name="直線矢印コネクタ 10"/>
        <xdr:cNvCxnSpPr/>
      </xdr:nvCxnSpPr>
      <xdr:spPr>
        <a:xfrm>
          <a:off x="7658100" y="1714500"/>
          <a:ext cx="0" cy="28575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10</xdr:row>
      <xdr:rowOff>10875</xdr:rowOff>
    </xdr:from>
    <xdr:to>
      <xdr:col>11</xdr:col>
      <xdr:colOff>257176</xdr:colOff>
      <xdr:row>12</xdr:row>
      <xdr:rowOff>0</xdr:rowOff>
    </xdr:to>
    <xdr:cxnSp macro="">
      <xdr:nvCxnSpPr>
        <xdr:cNvPr id="12" name="直線矢印コネクタ 11"/>
        <xdr:cNvCxnSpPr/>
      </xdr:nvCxnSpPr>
      <xdr:spPr>
        <a:xfrm>
          <a:off x="8524875" y="1715850"/>
          <a:ext cx="1" cy="2844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828675</xdr:colOff>
      <xdr:row>1</xdr:row>
      <xdr:rowOff>104775</xdr:rowOff>
    </xdr:from>
    <xdr:ext cx="1112612" cy="392415"/>
    <xdr:sp macro="" textlink="">
      <xdr:nvSpPr>
        <xdr:cNvPr id="13" name="テキスト ボックス 12"/>
        <xdr:cNvSpPr txBox="1"/>
      </xdr:nvSpPr>
      <xdr:spPr>
        <a:xfrm>
          <a:off x="8039100" y="371475"/>
          <a:ext cx="1112612"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2017</a:t>
          </a:r>
          <a:r>
            <a:rPr kumimoji="1" lang="ja-JP" altLang="en-US" sz="900"/>
            <a:t>年</a:t>
          </a:r>
          <a:r>
            <a:rPr kumimoji="1" lang="en-US" altLang="ja-JP" sz="900"/>
            <a:t>4</a:t>
          </a:r>
          <a:r>
            <a:rPr kumimoji="1" lang="ja-JP" altLang="en-US" sz="900"/>
            <a:t>月</a:t>
          </a:r>
          <a:r>
            <a:rPr kumimoji="1" lang="en-US" altLang="ja-JP" sz="900"/>
            <a:t>1</a:t>
          </a:r>
          <a:r>
            <a:rPr kumimoji="1" lang="ja-JP" altLang="en-US" sz="900"/>
            <a:t>日時点</a:t>
          </a:r>
          <a:endParaRPr kumimoji="1" lang="en-US" altLang="ja-JP" sz="900"/>
        </a:p>
        <a:p>
          <a:r>
            <a:rPr kumimoji="1" lang="ja-JP" altLang="en-US" sz="900"/>
            <a:t>（自動計算）</a:t>
          </a:r>
          <a:endParaRPr kumimoji="1" lang="en-US" altLang="ja-JP" sz="900"/>
        </a:p>
      </xdr:txBody>
    </xdr:sp>
    <xdr:clientData/>
  </xdr:oneCellAnchor>
  <xdr:oneCellAnchor>
    <xdr:from>
      <xdr:col>2</xdr:col>
      <xdr:colOff>200025</xdr:colOff>
      <xdr:row>8</xdr:row>
      <xdr:rowOff>53298</xdr:rowOff>
    </xdr:from>
    <xdr:ext cx="2220673" cy="242374"/>
    <xdr:sp macro="" textlink="">
      <xdr:nvSpPr>
        <xdr:cNvPr id="14" name="テキスト ボックス 13"/>
        <xdr:cNvSpPr txBox="1"/>
      </xdr:nvSpPr>
      <xdr:spPr>
        <a:xfrm>
          <a:off x="1762125" y="1377273"/>
          <a:ext cx="2220673"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申込後はオープンへの変更のみ受付可能</a:t>
          </a:r>
        </a:p>
      </xdr:txBody>
    </xdr:sp>
    <xdr:clientData/>
  </xdr:oneCellAnchor>
  <xdr:oneCellAnchor>
    <xdr:from>
      <xdr:col>17</xdr:col>
      <xdr:colOff>0</xdr:colOff>
      <xdr:row>6</xdr:row>
      <xdr:rowOff>133350</xdr:rowOff>
    </xdr:from>
    <xdr:ext cx="1819275" cy="542456"/>
    <xdr:sp macro="" textlink="">
      <xdr:nvSpPr>
        <xdr:cNvPr id="15" name="テキスト ボックス 14"/>
        <xdr:cNvSpPr txBox="1"/>
      </xdr:nvSpPr>
      <xdr:spPr>
        <a:xfrm>
          <a:off x="11763375" y="1171575"/>
          <a:ext cx="1819275"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必須項目です</a:t>
          </a:r>
          <a:endParaRPr kumimoji="1" lang="en-US" altLang="ja-JP" sz="900" b="1">
            <a:solidFill>
              <a:srgbClr val="FF0000"/>
            </a:solidFill>
          </a:endParaRPr>
        </a:p>
        <a:p>
          <a:r>
            <a:rPr kumimoji="1" lang="ja-JP" altLang="en-US" sz="900"/>
            <a:t>前日のオーダー変更届提出時にも記入可</a:t>
          </a:r>
          <a:endParaRPr kumimoji="1" lang="en-US" altLang="ja-JP" sz="900"/>
        </a:p>
      </xdr:txBody>
    </xdr:sp>
    <xdr:clientData/>
  </xdr:oneCellAnchor>
  <xdr:twoCellAnchor>
    <xdr:from>
      <xdr:col>17</xdr:col>
      <xdr:colOff>723900</xdr:colOff>
      <xdr:row>10</xdr:row>
      <xdr:rowOff>9525</xdr:rowOff>
    </xdr:from>
    <xdr:to>
      <xdr:col>17</xdr:col>
      <xdr:colOff>723900</xdr:colOff>
      <xdr:row>12</xdr:row>
      <xdr:rowOff>0</xdr:rowOff>
    </xdr:to>
    <xdr:cxnSp macro="">
      <xdr:nvCxnSpPr>
        <xdr:cNvPr id="16" name="直線矢印コネクタ 15"/>
        <xdr:cNvCxnSpPr/>
      </xdr:nvCxnSpPr>
      <xdr:spPr>
        <a:xfrm>
          <a:off x="12487275" y="1714500"/>
          <a:ext cx="0" cy="28575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214313</xdr:colOff>
      <xdr:row>10</xdr:row>
      <xdr:rowOff>9287</xdr:rowOff>
    </xdr:from>
    <xdr:to>
      <xdr:col>18</xdr:col>
      <xdr:colOff>214314</xdr:colOff>
      <xdr:row>11</xdr:row>
      <xdr:rowOff>149224</xdr:rowOff>
    </xdr:to>
    <xdr:cxnSp macro="">
      <xdr:nvCxnSpPr>
        <xdr:cNvPr id="17" name="直線矢印コネクタ 16"/>
        <xdr:cNvCxnSpPr/>
      </xdr:nvCxnSpPr>
      <xdr:spPr>
        <a:xfrm>
          <a:off x="13034963" y="1714262"/>
          <a:ext cx="1" cy="282812"/>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347114</xdr:colOff>
      <xdr:row>6</xdr:row>
      <xdr:rowOff>28575</xdr:rowOff>
    </xdr:from>
    <xdr:to>
      <xdr:col>16</xdr:col>
      <xdr:colOff>352425</xdr:colOff>
      <xdr:row>11</xdr:row>
      <xdr:rowOff>133350</xdr:rowOff>
    </xdr:to>
    <xdr:cxnSp macro="">
      <xdr:nvCxnSpPr>
        <xdr:cNvPr id="18" name="直線矢印コネクタ 17"/>
        <xdr:cNvCxnSpPr/>
      </xdr:nvCxnSpPr>
      <xdr:spPr>
        <a:xfrm flipH="1">
          <a:off x="11386589" y="1066800"/>
          <a:ext cx="5311" cy="9144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85725</xdr:colOff>
      <xdr:row>4</xdr:row>
      <xdr:rowOff>85725</xdr:rowOff>
    </xdr:from>
    <xdr:ext cx="1470915" cy="242374"/>
    <xdr:sp macro="" textlink="">
      <xdr:nvSpPr>
        <xdr:cNvPr id="19" name="テキスト ボックス 18"/>
        <xdr:cNvSpPr txBox="1"/>
      </xdr:nvSpPr>
      <xdr:spPr>
        <a:xfrm>
          <a:off x="10458450" y="828675"/>
          <a:ext cx="1470915"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半角数字、</a:t>
          </a:r>
          <a:r>
            <a:rPr kumimoji="1" lang="ja-JP" altLang="en-US" sz="900" b="1"/>
            <a:t>レンタルは空欄</a:t>
          </a:r>
          <a:endParaRPr kumimoji="1" lang="en-US" altLang="ja-JP" sz="900" b="1"/>
        </a:p>
      </xdr:txBody>
    </xdr:sp>
    <xdr:clientData/>
  </xdr:oneCellAnchor>
  <xdr:twoCellAnchor>
    <xdr:from>
      <xdr:col>19</xdr:col>
      <xdr:colOff>680207</xdr:colOff>
      <xdr:row>4</xdr:row>
      <xdr:rowOff>38258</xdr:rowOff>
    </xdr:from>
    <xdr:to>
      <xdr:col>19</xdr:col>
      <xdr:colOff>680207</xdr:colOff>
      <xdr:row>11</xdr:row>
      <xdr:rowOff>154131</xdr:rowOff>
    </xdr:to>
    <xdr:cxnSp macro="">
      <xdr:nvCxnSpPr>
        <xdr:cNvPr id="20" name="直線矢印コネクタ 19"/>
        <xdr:cNvCxnSpPr/>
      </xdr:nvCxnSpPr>
      <xdr:spPr>
        <a:xfrm>
          <a:off x="13958057" y="781208"/>
          <a:ext cx="0" cy="1220773"/>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27709</xdr:colOff>
      <xdr:row>3</xdr:row>
      <xdr:rowOff>83993</xdr:rowOff>
    </xdr:from>
    <xdr:ext cx="1063817" cy="392415"/>
    <xdr:sp macro="" textlink="">
      <xdr:nvSpPr>
        <xdr:cNvPr id="21" name="テキスト ボックス 20"/>
        <xdr:cNvSpPr txBox="1"/>
      </xdr:nvSpPr>
      <xdr:spPr>
        <a:xfrm>
          <a:off x="13305559" y="684068"/>
          <a:ext cx="1063817"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氏名を記入すると</a:t>
          </a:r>
          <a:endParaRPr kumimoji="1" lang="en-US" altLang="ja-JP" sz="900"/>
        </a:p>
        <a:p>
          <a:r>
            <a:rPr kumimoji="1" lang="ja-JP" altLang="en-US" sz="900"/>
            <a:t>自動計算されます</a:t>
          </a:r>
          <a:endParaRPr kumimoji="1" lang="en-US" altLang="ja-JP"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7"/>
  <sheetViews>
    <sheetView tabSelected="1" workbookViewId="0">
      <selection activeCell="C3" sqref="C3"/>
    </sheetView>
  </sheetViews>
  <sheetFormatPr defaultRowHeight="11.25"/>
  <cols>
    <col min="1" max="1" width="3.125" style="3" customWidth="1"/>
    <col min="2" max="2" width="32.125" style="3" customWidth="1"/>
    <col min="3" max="3" width="41.125" style="3" customWidth="1"/>
    <col min="4" max="4" width="20" style="3" customWidth="1"/>
    <col min="5" max="6" width="0" style="3" hidden="1" customWidth="1"/>
    <col min="7" max="16384" width="9" style="3"/>
  </cols>
  <sheetData>
    <row r="1" spans="2:4" s="1" customFormat="1" ht="21">
      <c r="B1" s="212" t="s">
        <v>0</v>
      </c>
      <c r="C1" s="212"/>
    </row>
    <row r="2" spans="2:4" ht="15" thickBot="1">
      <c r="B2" s="2"/>
    </row>
    <row r="3" spans="2:4">
      <c r="B3" s="4" t="s">
        <v>1</v>
      </c>
      <c r="C3" s="5"/>
    </row>
    <row r="4" spans="2:4">
      <c r="B4" s="6" t="s">
        <v>2</v>
      </c>
      <c r="C4" s="7"/>
    </row>
    <row r="5" spans="2:4" ht="13.5">
      <c r="B5" s="6" t="s">
        <v>3</v>
      </c>
      <c r="C5" s="8"/>
    </row>
    <row r="6" spans="2:4">
      <c r="B6" s="6" t="s">
        <v>4</v>
      </c>
      <c r="C6" s="7"/>
    </row>
    <row r="7" spans="2:4" ht="32.25" customHeight="1" thickBot="1">
      <c r="B7" s="9" t="s">
        <v>5</v>
      </c>
      <c r="C7" s="10"/>
    </row>
    <row r="8" spans="2:4" ht="12" thickBot="1"/>
    <row r="9" spans="2:4">
      <c r="B9" s="4" t="s">
        <v>6</v>
      </c>
      <c r="C9" s="5"/>
    </row>
    <row r="10" spans="2:4">
      <c r="B10" s="11" t="s">
        <v>7</v>
      </c>
      <c r="C10" s="12"/>
    </row>
    <row r="11" spans="2:4">
      <c r="B11" s="13" t="s">
        <v>8</v>
      </c>
      <c r="C11" s="14"/>
    </row>
    <row r="12" spans="2:4">
      <c r="B12" s="210" t="s">
        <v>200</v>
      </c>
      <c r="C12" s="211"/>
    </row>
    <row r="13" spans="2:4" ht="20.45" customHeight="1" thickBot="1">
      <c r="B13" s="9" t="s">
        <v>9</v>
      </c>
      <c r="C13" s="15"/>
      <c r="D13" s="16"/>
    </row>
    <row r="14" spans="2:4" ht="12.75" customHeight="1">
      <c r="B14" s="17"/>
      <c r="C14" s="18"/>
      <c r="D14" s="16"/>
    </row>
    <row r="15" spans="2:4" ht="20.45" customHeight="1">
      <c r="B15" s="19" t="s">
        <v>10</v>
      </c>
      <c r="C15" s="18"/>
      <c r="D15" s="20"/>
    </row>
    <row r="16" spans="2:4" ht="11.25" customHeight="1">
      <c r="B16" s="21" t="s">
        <v>11</v>
      </c>
      <c r="C16" s="22">
        <f>IF(C13="",0,VLOOKUP(C13,$E$43:$F$47,2,FALSE))</f>
        <v>0</v>
      </c>
    </row>
    <row r="17" spans="2:5" ht="11.25" customHeight="1">
      <c r="B17" s="21" t="s">
        <v>199</v>
      </c>
      <c r="C17" s="22">
        <f>C12*300</f>
        <v>0</v>
      </c>
    </row>
    <row r="18" spans="2:5" ht="11.25" customHeight="1">
      <c r="B18" s="23" t="s">
        <v>12</v>
      </c>
      <c r="C18" s="22">
        <f>'（土曜・月曜）個人レース'!P6</f>
        <v>0</v>
      </c>
      <c r="D18" s="16"/>
    </row>
    <row r="19" spans="2:5" ht="11.25" customHeight="1">
      <c r="B19" s="23" t="s">
        <v>13</v>
      </c>
      <c r="C19" s="22">
        <f>'（日曜）クラブ７人リレー'!R8</f>
        <v>0</v>
      </c>
    </row>
    <row r="20" spans="2:5" ht="11.25" customHeight="1">
      <c r="B20" s="23" t="s">
        <v>14</v>
      </c>
      <c r="C20" s="22">
        <f>'（日曜夜）トータスナイトリレー'!C3</f>
        <v>0</v>
      </c>
    </row>
    <row r="21" spans="2:5" ht="11.25" customHeight="1" thickBot="1">
      <c r="B21" s="24" t="s">
        <v>15</v>
      </c>
      <c r="C21" s="25">
        <f>C10</f>
        <v>0</v>
      </c>
    </row>
    <row r="22" spans="2:5" s="28" customFormat="1" ht="21">
      <c r="B22" s="26" t="s">
        <v>16</v>
      </c>
      <c r="C22" s="27">
        <f>SUM(C16:C21)</f>
        <v>0</v>
      </c>
    </row>
    <row r="23" spans="2:5">
      <c r="C23" s="29"/>
      <c r="D23" s="30"/>
    </row>
    <row r="24" spans="2:5" ht="12" thickBot="1">
      <c r="B24" s="3" t="s">
        <v>17</v>
      </c>
      <c r="C24" s="29"/>
      <c r="D24" s="30"/>
    </row>
    <row r="25" spans="2:5">
      <c r="B25" s="4" t="s">
        <v>18</v>
      </c>
      <c r="C25" s="31"/>
      <c r="D25" s="32"/>
    </row>
    <row r="26" spans="2:5" ht="12" thickBot="1">
      <c r="B26" s="9" t="s">
        <v>19</v>
      </c>
      <c r="C26" s="33"/>
      <c r="D26" s="34"/>
      <c r="E26" s="34"/>
    </row>
    <row r="27" spans="2:5">
      <c r="D27" s="35"/>
      <c r="E27" s="34"/>
    </row>
    <row r="28" spans="2:5">
      <c r="D28" s="36"/>
      <c r="E28" s="34"/>
    </row>
    <row r="29" spans="2:5">
      <c r="B29" s="37" t="s">
        <v>20</v>
      </c>
      <c r="C29" s="34"/>
      <c r="D29" s="34"/>
      <c r="E29" s="34"/>
    </row>
    <row r="30" spans="2:5">
      <c r="B30" s="37" t="s">
        <v>21</v>
      </c>
      <c r="C30" s="34"/>
      <c r="D30" s="34"/>
      <c r="E30" s="34"/>
    </row>
    <row r="31" spans="2:5">
      <c r="B31" s="37" t="s">
        <v>22</v>
      </c>
    </row>
    <row r="32" spans="2:5">
      <c r="B32" s="37" t="s">
        <v>23</v>
      </c>
    </row>
    <row r="33" spans="2:6" ht="12" thickBot="1">
      <c r="B33" s="17" t="s">
        <v>198</v>
      </c>
    </row>
    <row r="34" spans="2:6" ht="45" customHeight="1" thickBot="1">
      <c r="B34" s="213"/>
      <c r="C34" s="214"/>
    </row>
    <row r="35" spans="2:6" ht="13.5" customHeight="1">
      <c r="B35" s="38"/>
      <c r="C35" s="39"/>
    </row>
    <row r="36" spans="2:6" ht="13.5">
      <c r="B36" s="38"/>
      <c r="C36" s="39"/>
    </row>
    <row r="37" spans="2:6" ht="13.5">
      <c r="B37" s="215"/>
      <c r="C37" s="216"/>
      <c r="E37" s="3" t="s">
        <v>24</v>
      </c>
    </row>
    <row r="38" spans="2:6">
      <c r="B38" s="38"/>
      <c r="E38" s="3" t="s">
        <v>25</v>
      </c>
    </row>
    <row r="39" spans="2:6">
      <c r="E39" s="3" t="s">
        <v>26</v>
      </c>
    </row>
    <row r="43" spans="2:6">
      <c r="E43" s="3" t="s">
        <v>27</v>
      </c>
      <c r="F43" s="3">
        <v>0</v>
      </c>
    </row>
    <row r="44" spans="2:6">
      <c r="E44" s="3" t="s">
        <v>28</v>
      </c>
      <c r="F44" s="3">
        <v>2000</v>
      </c>
    </row>
    <row r="45" spans="2:6">
      <c r="E45" s="40" t="s">
        <v>29</v>
      </c>
      <c r="F45" s="3">
        <v>3500</v>
      </c>
    </row>
    <row r="46" spans="2:6">
      <c r="E46" s="3" t="s">
        <v>30</v>
      </c>
      <c r="F46" s="3">
        <v>6000</v>
      </c>
    </row>
    <row r="47" spans="2:6">
      <c r="E47" s="40" t="s">
        <v>31</v>
      </c>
      <c r="F47" s="3">
        <v>10000</v>
      </c>
    </row>
  </sheetData>
  <sheetProtection password="8009" sheet="1" objects="1" scenarios="1"/>
  <mergeCells count="3">
    <mergeCell ref="B1:C1"/>
    <mergeCell ref="B34:C34"/>
    <mergeCell ref="B37:C37"/>
  </mergeCells>
  <phoneticPr fontId="3"/>
  <dataValidations count="5">
    <dataValidation type="list" allowBlank="1" showInputMessage="1" showErrorMessage="1" sqref="C9">
      <formula1>$E$37:$E$39</formula1>
    </dataValidation>
    <dataValidation type="list" allowBlank="1" showInputMessage="1" showErrorMessage="1" promptTitle="広告スペースの希望" prompt="選んでください" sqref="C13">
      <formula1>$E$43:$E$47</formula1>
    </dataValidation>
    <dataValidation type="list" allowBlank="1" showInputMessage="1" showErrorMessage="1" promptTitle="広告スペースの希望" prompt="選んでください" sqref="C14:C15">
      <formula1>"必要ない,掲載する（下に原稿）,別途添付で原稿を用意した"</formula1>
    </dataValidation>
    <dataValidation type="whole" allowBlank="1" showInputMessage="1" showErrorMessage="1" sqref="C11">
      <formula1>0</formula1>
      <formula2>100</formula2>
    </dataValidation>
    <dataValidation type="whole" allowBlank="1" showInputMessage="1" showErrorMessage="1" sqref="C12">
      <formula1>0</formula1>
      <formula2>300</formula2>
    </dataValidation>
  </dataValidations>
  <pageMargins left="0.7" right="0.7" top="0.75" bottom="0.75" header="0.3" footer="0.3"/>
  <pageSetup paperSize="9" orientation="portrait" horizontalDpi="4294967292"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1"/>
  <sheetViews>
    <sheetView workbookViewId="0">
      <selection activeCell="B11" sqref="B11"/>
    </sheetView>
  </sheetViews>
  <sheetFormatPr defaultRowHeight="11.25"/>
  <cols>
    <col min="1" max="1" width="6.375" style="67" bestFit="1" customWidth="1"/>
    <col min="2" max="2" width="15.375" style="67" customWidth="1"/>
    <col min="3" max="3" width="16.125" style="67" customWidth="1"/>
    <col min="4" max="4" width="4.75" style="67" bestFit="1" customWidth="1"/>
    <col min="5" max="5" width="10.5" style="67" customWidth="1"/>
    <col min="6" max="6" width="12.125" style="75" customWidth="1"/>
    <col min="7" max="7" width="4.5" style="67" bestFit="1" customWidth="1"/>
    <col min="8" max="8" width="14.25" style="67" customWidth="1"/>
    <col min="9" max="13" width="14.75" style="67" customWidth="1"/>
    <col min="14" max="14" width="6.5" style="67" customWidth="1"/>
    <col min="15" max="15" width="41.625" style="67" customWidth="1"/>
    <col min="16" max="16" width="11.375" style="76" customWidth="1"/>
    <col min="17" max="17" width="9" style="67"/>
    <col min="18" max="23" width="14" style="67" customWidth="1"/>
    <col min="24" max="16384" width="9" style="67"/>
  </cols>
  <sheetData>
    <row r="1" spans="1:23" s="41" customFormat="1" ht="21">
      <c r="B1" s="42" t="s">
        <v>32</v>
      </c>
      <c r="C1" s="42"/>
      <c r="F1" s="43"/>
      <c r="I1" s="43"/>
      <c r="L1" s="43"/>
      <c r="M1" s="43"/>
      <c r="N1" s="43"/>
      <c r="P1" s="44"/>
    </row>
    <row r="2" spans="1:23" s="45" customFormat="1">
      <c r="B2" s="46"/>
      <c r="F2" s="47"/>
      <c r="P2" s="48"/>
    </row>
    <row r="3" spans="1:23" s="45" customFormat="1">
      <c r="B3" s="46"/>
      <c r="F3" s="47"/>
      <c r="P3" s="48"/>
    </row>
    <row r="4" spans="1:23" s="45" customFormat="1">
      <c r="B4" s="46"/>
      <c r="F4" s="47"/>
      <c r="P4" s="48"/>
    </row>
    <row r="5" spans="1:23" s="45" customFormat="1">
      <c r="B5" s="46"/>
      <c r="F5" s="47"/>
      <c r="P5" s="48"/>
    </row>
    <row r="6" spans="1:23" s="45" customFormat="1">
      <c r="B6" s="46"/>
      <c r="F6" s="47"/>
      <c r="O6" s="49" t="s">
        <v>33</v>
      </c>
      <c r="P6" s="50">
        <f>SUM(P11:P191)</f>
        <v>0</v>
      </c>
    </row>
    <row r="7" spans="1:23" s="45" customFormat="1">
      <c r="B7" s="46"/>
      <c r="F7" s="47"/>
      <c r="P7" s="48"/>
    </row>
    <row r="8" spans="1:23" s="45" customFormat="1">
      <c r="B8" s="46"/>
      <c r="F8" s="47"/>
      <c r="P8" s="48"/>
    </row>
    <row r="9" spans="1:23" s="51" customFormat="1" ht="33.75">
      <c r="B9" s="52" t="s">
        <v>34</v>
      </c>
      <c r="C9" s="52" t="s">
        <v>35</v>
      </c>
      <c r="D9" s="52" t="s">
        <v>36</v>
      </c>
      <c r="E9" s="52" t="s">
        <v>37</v>
      </c>
      <c r="F9" s="53" t="s">
        <v>38</v>
      </c>
      <c r="G9" s="54" t="s">
        <v>39</v>
      </c>
      <c r="H9" s="52" t="s">
        <v>40</v>
      </c>
      <c r="I9" s="52" t="s">
        <v>41</v>
      </c>
      <c r="J9" s="55" t="s">
        <v>42</v>
      </c>
      <c r="K9" s="55" t="s">
        <v>43</v>
      </c>
      <c r="L9" s="56" t="s">
        <v>44</v>
      </c>
      <c r="M9" s="52" t="s">
        <v>45</v>
      </c>
      <c r="N9" s="52" t="s">
        <v>46</v>
      </c>
      <c r="O9" s="52" t="s">
        <v>47</v>
      </c>
      <c r="P9" s="57" t="s">
        <v>48</v>
      </c>
      <c r="R9" s="58" t="s">
        <v>49</v>
      </c>
      <c r="S9" s="58" t="s">
        <v>50</v>
      </c>
      <c r="T9" s="58" t="s">
        <v>51</v>
      </c>
      <c r="U9" s="58" t="s">
        <v>52</v>
      </c>
      <c r="V9" s="58" t="s">
        <v>53</v>
      </c>
      <c r="W9" s="58" t="s">
        <v>54</v>
      </c>
    </row>
    <row r="10" spans="1:23" ht="11.25" customHeight="1">
      <c r="A10" s="59" t="s">
        <v>55</v>
      </c>
      <c r="B10" s="60" t="s">
        <v>56</v>
      </c>
      <c r="C10" s="60" t="s">
        <v>57</v>
      </c>
      <c r="D10" s="60" t="s">
        <v>58</v>
      </c>
      <c r="E10" s="60" t="s">
        <v>59</v>
      </c>
      <c r="F10" s="61">
        <v>36161</v>
      </c>
      <c r="G10" s="62">
        <f>IF(F10="","",ROUNDDOWN((20170401-(YEAR(F10)*10000+MONTH(F10)*100+DAY(F10)))/10000,0))</f>
        <v>18</v>
      </c>
      <c r="H10" s="63" t="s">
        <v>60</v>
      </c>
      <c r="I10" s="64">
        <v>123456</v>
      </c>
      <c r="J10" s="64" t="s">
        <v>61</v>
      </c>
      <c r="K10" s="64" t="s">
        <v>62</v>
      </c>
      <c r="L10" s="64" t="s">
        <v>63</v>
      </c>
      <c r="M10" s="64" t="s">
        <v>64</v>
      </c>
      <c r="N10" s="64" t="s">
        <v>65</v>
      </c>
      <c r="O10" s="65"/>
      <c r="P10" s="66"/>
    </row>
    <row r="11" spans="1:23" ht="11.25" customHeight="1">
      <c r="A11" s="67">
        <v>1</v>
      </c>
      <c r="B11" s="68"/>
      <c r="C11" s="68"/>
      <c r="D11" s="68"/>
      <c r="E11" s="68"/>
      <c r="F11" s="69"/>
      <c r="G11" s="70" t="str">
        <f t="shared" ref="G11:G74" si="0">IF(F11="","",ROUNDDOWN((20170401-(YEAR(F11)*10000+MONTH(F11)*100+DAY(F11)))/10000,0))</f>
        <v/>
      </c>
      <c r="H11" s="71"/>
      <c r="I11" s="72"/>
      <c r="J11" s="72"/>
      <c r="K11" s="72"/>
      <c r="L11" s="72"/>
      <c r="M11" s="72"/>
      <c r="N11" s="72"/>
      <c r="O11" s="73"/>
      <c r="P11" s="74">
        <f t="shared" ref="P11:P74" si="1">SUM(R11:W11)</f>
        <v>0</v>
      </c>
      <c r="R11" s="67">
        <f t="shared" ref="R11:R74" si="2">IF(J11="",0,IF(J11="体験",300,IF(E11="学生・生徒",1000,2000)))</f>
        <v>0</v>
      </c>
      <c r="S11" s="67">
        <f t="shared" ref="S11:S74" si="3">IF(K11="",0,IF(E11="学生・生徒",1000,1500))</f>
        <v>0</v>
      </c>
      <c r="T11" s="67">
        <f t="shared" ref="T11:T74" si="4">IF(AND(R11&gt;0,S11&gt;0),-300,0)</f>
        <v>0</v>
      </c>
      <c r="U11" s="67">
        <f>IF(OR(R11&gt;0,S11&gt;0),IF(AND(I11&gt;10000,I11&lt;100000000),0,300),0)</f>
        <v>0</v>
      </c>
      <c r="V11" s="67">
        <f t="shared" ref="V11:V74" si="5">IF(L11="",0,IF(E11="学生・生徒",1200,1700))</f>
        <v>0</v>
      </c>
      <c r="W11" s="67">
        <f>IF(V11&gt;0,IF(AND(I11&gt;10000,I11&lt;100000000),0,300),0)</f>
        <v>0</v>
      </c>
    </row>
    <row r="12" spans="1:23" ht="11.25" customHeight="1">
      <c r="A12" s="67">
        <v>2</v>
      </c>
      <c r="B12" s="68"/>
      <c r="C12" s="68"/>
      <c r="D12" s="68"/>
      <c r="E12" s="68"/>
      <c r="F12" s="69"/>
      <c r="G12" s="70" t="str">
        <f t="shared" si="0"/>
        <v/>
      </c>
      <c r="H12" s="71"/>
      <c r="I12" s="72"/>
      <c r="J12" s="72"/>
      <c r="K12" s="72"/>
      <c r="L12" s="72"/>
      <c r="M12" s="72"/>
      <c r="N12" s="72"/>
      <c r="O12" s="73"/>
      <c r="P12" s="74">
        <f t="shared" si="1"/>
        <v>0</v>
      </c>
      <c r="R12" s="67">
        <f t="shared" si="2"/>
        <v>0</v>
      </c>
      <c r="S12" s="67">
        <f>IF(K12="",0,IF(E12="学生・生徒",1000,1500))</f>
        <v>0</v>
      </c>
      <c r="T12" s="67">
        <f t="shared" si="4"/>
        <v>0</v>
      </c>
      <c r="U12" s="67">
        <f t="shared" ref="U12:U75" si="6">IF(OR(R12&gt;0,S12&gt;0),IF(AND(I12&gt;10000,I12&lt;100000000),0,300),0)</f>
        <v>0</v>
      </c>
      <c r="V12" s="67">
        <f t="shared" si="5"/>
        <v>0</v>
      </c>
      <c r="W12" s="67">
        <f t="shared" ref="W12:W75" si="7">IF(V12&gt;0,IF(AND(I12&gt;10000,I12&lt;100000000),0,300),0)</f>
        <v>0</v>
      </c>
    </row>
    <row r="13" spans="1:23" ht="11.25" customHeight="1">
      <c r="A13" s="67">
        <v>3</v>
      </c>
      <c r="B13" s="68"/>
      <c r="C13" s="68"/>
      <c r="D13" s="68"/>
      <c r="E13" s="68"/>
      <c r="F13" s="69"/>
      <c r="G13" s="70" t="str">
        <f t="shared" si="0"/>
        <v/>
      </c>
      <c r="H13" s="71"/>
      <c r="I13" s="72"/>
      <c r="J13" s="72"/>
      <c r="K13" s="72"/>
      <c r="L13" s="72"/>
      <c r="M13" s="72"/>
      <c r="N13" s="72"/>
      <c r="O13" s="73"/>
      <c r="P13" s="74">
        <f t="shared" si="1"/>
        <v>0</v>
      </c>
      <c r="R13" s="67">
        <f t="shared" si="2"/>
        <v>0</v>
      </c>
      <c r="S13" s="67">
        <f t="shared" si="3"/>
        <v>0</v>
      </c>
      <c r="T13" s="67">
        <f t="shared" si="4"/>
        <v>0</v>
      </c>
      <c r="U13" s="67">
        <f t="shared" si="6"/>
        <v>0</v>
      </c>
      <c r="V13" s="67">
        <f t="shared" si="5"/>
        <v>0</v>
      </c>
      <c r="W13" s="67">
        <f t="shared" si="7"/>
        <v>0</v>
      </c>
    </row>
    <row r="14" spans="1:23" ht="11.25" customHeight="1">
      <c r="A14" s="67">
        <v>4</v>
      </c>
      <c r="B14" s="68"/>
      <c r="C14" s="68"/>
      <c r="D14" s="68"/>
      <c r="E14" s="68"/>
      <c r="F14" s="69"/>
      <c r="G14" s="70" t="str">
        <f t="shared" si="0"/>
        <v/>
      </c>
      <c r="H14" s="71"/>
      <c r="I14" s="72"/>
      <c r="J14" s="72"/>
      <c r="K14" s="72"/>
      <c r="L14" s="72"/>
      <c r="M14" s="72"/>
      <c r="N14" s="72"/>
      <c r="O14" s="73"/>
      <c r="P14" s="74">
        <f t="shared" si="1"/>
        <v>0</v>
      </c>
      <c r="R14" s="67">
        <f t="shared" si="2"/>
        <v>0</v>
      </c>
      <c r="S14" s="67">
        <f t="shared" si="3"/>
        <v>0</v>
      </c>
      <c r="T14" s="67">
        <f t="shared" si="4"/>
        <v>0</v>
      </c>
      <c r="U14" s="67">
        <f t="shared" si="6"/>
        <v>0</v>
      </c>
      <c r="V14" s="67">
        <f t="shared" si="5"/>
        <v>0</v>
      </c>
      <c r="W14" s="67">
        <f t="shared" si="7"/>
        <v>0</v>
      </c>
    </row>
    <row r="15" spans="1:23" ht="11.25" customHeight="1">
      <c r="A15" s="67">
        <v>5</v>
      </c>
      <c r="B15" s="68"/>
      <c r="C15" s="68"/>
      <c r="D15" s="68"/>
      <c r="E15" s="68"/>
      <c r="F15" s="69"/>
      <c r="G15" s="70" t="str">
        <f t="shared" si="0"/>
        <v/>
      </c>
      <c r="H15" s="71"/>
      <c r="I15" s="72"/>
      <c r="J15" s="72"/>
      <c r="K15" s="72"/>
      <c r="L15" s="72"/>
      <c r="M15" s="72"/>
      <c r="N15" s="72"/>
      <c r="O15" s="73"/>
      <c r="P15" s="74">
        <f t="shared" si="1"/>
        <v>0</v>
      </c>
      <c r="R15" s="67">
        <f t="shared" si="2"/>
        <v>0</v>
      </c>
      <c r="S15" s="67">
        <f t="shared" si="3"/>
        <v>0</v>
      </c>
      <c r="T15" s="67">
        <f t="shared" si="4"/>
        <v>0</v>
      </c>
      <c r="U15" s="67">
        <f t="shared" si="6"/>
        <v>0</v>
      </c>
      <c r="V15" s="67">
        <f t="shared" si="5"/>
        <v>0</v>
      </c>
      <c r="W15" s="67">
        <f t="shared" si="7"/>
        <v>0</v>
      </c>
    </row>
    <row r="16" spans="1:23" ht="11.25" customHeight="1">
      <c r="A16" s="67">
        <v>6</v>
      </c>
      <c r="B16" s="68"/>
      <c r="C16" s="68"/>
      <c r="D16" s="68"/>
      <c r="E16" s="68"/>
      <c r="F16" s="69"/>
      <c r="G16" s="70" t="str">
        <f t="shared" si="0"/>
        <v/>
      </c>
      <c r="H16" s="71"/>
      <c r="I16" s="72"/>
      <c r="J16" s="72"/>
      <c r="K16" s="72"/>
      <c r="L16" s="72"/>
      <c r="M16" s="72"/>
      <c r="N16" s="72"/>
      <c r="O16" s="73"/>
      <c r="P16" s="74">
        <f t="shared" si="1"/>
        <v>0</v>
      </c>
      <c r="R16" s="67">
        <f t="shared" si="2"/>
        <v>0</v>
      </c>
      <c r="S16" s="67">
        <f t="shared" si="3"/>
        <v>0</v>
      </c>
      <c r="T16" s="67">
        <f t="shared" si="4"/>
        <v>0</v>
      </c>
      <c r="U16" s="67">
        <f t="shared" si="6"/>
        <v>0</v>
      </c>
      <c r="V16" s="67">
        <f t="shared" si="5"/>
        <v>0</v>
      </c>
      <c r="W16" s="67">
        <f t="shared" si="7"/>
        <v>0</v>
      </c>
    </row>
    <row r="17" spans="1:23" ht="11.25" customHeight="1">
      <c r="A17" s="67">
        <v>7</v>
      </c>
      <c r="B17" s="68"/>
      <c r="C17" s="68"/>
      <c r="D17" s="68"/>
      <c r="E17" s="68"/>
      <c r="F17" s="69"/>
      <c r="G17" s="70" t="str">
        <f t="shared" si="0"/>
        <v/>
      </c>
      <c r="H17" s="71"/>
      <c r="I17" s="72"/>
      <c r="J17" s="72"/>
      <c r="K17" s="72"/>
      <c r="L17" s="72"/>
      <c r="M17" s="72"/>
      <c r="N17" s="72"/>
      <c r="O17" s="73"/>
      <c r="P17" s="74">
        <f t="shared" si="1"/>
        <v>0</v>
      </c>
      <c r="R17" s="67">
        <f t="shared" si="2"/>
        <v>0</v>
      </c>
      <c r="S17" s="67">
        <f t="shared" si="3"/>
        <v>0</v>
      </c>
      <c r="T17" s="67">
        <f t="shared" si="4"/>
        <v>0</v>
      </c>
      <c r="U17" s="67">
        <f t="shared" si="6"/>
        <v>0</v>
      </c>
      <c r="V17" s="67">
        <f t="shared" si="5"/>
        <v>0</v>
      </c>
      <c r="W17" s="67">
        <f t="shared" si="7"/>
        <v>0</v>
      </c>
    </row>
    <row r="18" spans="1:23" ht="11.25" customHeight="1">
      <c r="A18" s="67">
        <v>8</v>
      </c>
      <c r="B18" s="68"/>
      <c r="C18" s="68"/>
      <c r="D18" s="68"/>
      <c r="E18" s="68"/>
      <c r="F18" s="69"/>
      <c r="G18" s="70" t="str">
        <f t="shared" si="0"/>
        <v/>
      </c>
      <c r="H18" s="71"/>
      <c r="I18" s="72"/>
      <c r="J18" s="72"/>
      <c r="K18" s="72"/>
      <c r="L18" s="72"/>
      <c r="M18" s="72"/>
      <c r="N18" s="72"/>
      <c r="O18" s="73"/>
      <c r="P18" s="74">
        <f t="shared" si="1"/>
        <v>0</v>
      </c>
      <c r="R18" s="67">
        <f t="shared" si="2"/>
        <v>0</v>
      </c>
      <c r="S18" s="67">
        <f t="shared" si="3"/>
        <v>0</v>
      </c>
      <c r="T18" s="67">
        <f t="shared" si="4"/>
        <v>0</v>
      </c>
      <c r="U18" s="67">
        <f t="shared" si="6"/>
        <v>0</v>
      </c>
      <c r="V18" s="67">
        <f t="shared" si="5"/>
        <v>0</v>
      </c>
      <c r="W18" s="67">
        <f t="shared" si="7"/>
        <v>0</v>
      </c>
    </row>
    <row r="19" spans="1:23" ht="11.25" customHeight="1">
      <c r="A19" s="67">
        <v>9</v>
      </c>
      <c r="B19" s="68"/>
      <c r="C19" s="68"/>
      <c r="D19" s="68"/>
      <c r="E19" s="68"/>
      <c r="F19" s="69"/>
      <c r="G19" s="70" t="str">
        <f t="shared" si="0"/>
        <v/>
      </c>
      <c r="H19" s="71"/>
      <c r="I19" s="72"/>
      <c r="J19" s="72"/>
      <c r="K19" s="72"/>
      <c r="L19" s="72"/>
      <c r="M19" s="72"/>
      <c r="N19" s="72"/>
      <c r="O19" s="73"/>
      <c r="P19" s="74">
        <f t="shared" si="1"/>
        <v>0</v>
      </c>
      <c r="R19" s="67">
        <f t="shared" si="2"/>
        <v>0</v>
      </c>
      <c r="S19" s="67">
        <f t="shared" si="3"/>
        <v>0</v>
      </c>
      <c r="T19" s="67">
        <f t="shared" si="4"/>
        <v>0</v>
      </c>
      <c r="U19" s="67">
        <f t="shared" si="6"/>
        <v>0</v>
      </c>
      <c r="V19" s="67">
        <f t="shared" si="5"/>
        <v>0</v>
      </c>
      <c r="W19" s="67">
        <f t="shared" si="7"/>
        <v>0</v>
      </c>
    </row>
    <row r="20" spans="1:23" ht="11.25" customHeight="1">
      <c r="A20" s="67">
        <v>10</v>
      </c>
      <c r="B20" s="68"/>
      <c r="C20" s="68"/>
      <c r="D20" s="68"/>
      <c r="E20" s="68"/>
      <c r="F20" s="69"/>
      <c r="G20" s="70" t="str">
        <f t="shared" si="0"/>
        <v/>
      </c>
      <c r="H20" s="71"/>
      <c r="I20" s="72"/>
      <c r="J20" s="72"/>
      <c r="K20" s="72"/>
      <c r="L20" s="72"/>
      <c r="M20" s="72"/>
      <c r="N20" s="72"/>
      <c r="O20" s="73"/>
      <c r="P20" s="74">
        <f t="shared" si="1"/>
        <v>0</v>
      </c>
      <c r="R20" s="67">
        <f t="shared" si="2"/>
        <v>0</v>
      </c>
      <c r="S20" s="67">
        <f t="shared" si="3"/>
        <v>0</v>
      </c>
      <c r="T20" s="67">
        <f t="shared" si="4"/>
        <v>0</v>
      </c>
      <c r="U20" s="67">
        <f t="shared" si="6"/>
        <v>0</v>
      </c>
      <c r="V20" s="67">
        <f t="shared" si="5"/>
        <v>0</v>
      </c>
      <c r="W20" s="67">
        <f t="shared" si="7"/>
        <v>0</v>
      </c>
    </row>
    <row r="21" spans="1:23" ht="11.25" customHeight="1">
      <c r="A21" s="67">
        <v>11</v>
      </c>
      <c r="B21" s="68"/>
      <c r="C21" s="68"/>
      <c r="D21" s="68"/>
      <c r="E21" s="68"/>
      <c r="F21" s="69"/>
      <c r="G21" s="70" t="str">
        <f t="shared" si="0"/>
        <v/>
      </c>
      <c r="H21" s="71"/>
      <c r="I21" s="72"/>
      <c r="J21" s="72"/>
      <c r="K21" s="72"/>
      <c r="L21" s="72"/>
      <c r="M21" s="72"/>
      <c r="N21" s="72"/>
      <c r="O21" s="73"/>
      <c r="P21" s="74">
        <f t="shared" si="1"/>
        <v>0</v>
      </c>
      <c r="R21" s="67">
        <f t="shared" si="2"/>
        <v>0</v>
      </c>
      <c r="S21" s="67">
        <f t="shared" si="3"/>
        <v>0</v>
      </c>
      <c r="T21" s="67">
        <f t="shared" si="4"/>
        <v>0</v>
      </c>
      <c r="U21" s="67">
        <f t="shared" si="6"/>
        <v>0</v>
      </c>
      <c r="V21" s="67">
        <f t="shared" si="5"/>
        <v>0</v>
      </c>
      <c r="W21" s="67">
        <f t="shared" si="7"/>
        <v>0</v>
      </c>
    </row>
    <row r="22" spans="1:23" ht="11.25" customHeight="1">
      <c r="A22" s="67">
        <v>12</v>
      </c>
      <c r="B22" s="68"/>
      <c r="C22" s="68"/>
      <c r="D22" s="68"/>
      <c r="E22" s="68"/>
      <c r="F22" s="69"/>
      <c r="G22" s="70" t="str">
        <f t="shared" si="0"/>
        <v/>
      </c>
      <c r="H22" s="71"/>
      <c r="I22" s="72"/>
      <c r="J22" s="72"/>
      <c r="K22" s="72"/>
      <c r="L22" s="72"/>
      <c r="M22" s="72"/>
      <c r="N22" s="72"/>
      <c r="O22" s="73"/>
      <c r="P22" s="74">
        <f t="shared" si="1"/>
        <v>0</v>
      </c>
      <c r="R22" s="67">
        <f t="shared" si="2"/>
        <v>0</v>
      </c>
      <c r="S22" s="67">
        <f t="shared" si="3"/>
        <v>0</v>
      </c>
      <c r="T22" s="67">
        <f t="shared" si="4"/>
        <v>0</v>
      </c>
      <c r="U22" s="67">
        <f t="shared" si="6"/>
        <v>0</v>
      </c>
      <c r="V22" s="67">
        <f t="shared" si="5"/>
        <v>0</v>
      </c>
      <c r="W22" s="67">
        <f t="shared" si="7"/>
        <v>0</v>
      </c>
    </row>
    <row r="23" spans="1:23" ht="11.25" customHeight="1">
      <c r="A23" s="67">
        <v>13</v>
      </c>
      <c r="B23" s="68"/>
      <c r="C23" s="68"/>
      <c r="D23" s="68"/>
      <c r="E23" s="68"/>
      <c r="F23" s="69"/>
      <c r="G23" s="70" t="str">
        <f t="shared" si="0"/>
        <v/>
      </c>
      <c r="H23" s="71"/>
      <c r="I23" s="72"/>
      <c r="J23" s="72"/>
      <c r="K23" s="72"/>
      <c r="L23" s="72"/>
      <c r="M23" s="72"/>
      <c r="N23" s="72"/>
      <c r="O23" s="73"/>
      <c r="P23" s="74">
        <f t="shared" si="1"/>
        <v>0</v>
      </c>
      <c r="R23" s="67">
        <f t="shared" si="2"/>
        <v>0</v>
      </c>
      <c r="S23" s="67">
        <f t="shared" si="3"/>
        <v>0</v>
      </c>
      <c r="T23" s="67">
        <f t="shared" si="4"/>
        <v>0</v>
      </c>
      <c r="U23" s="67">
        <f t="shared" si="6"/>
        <v>0</v>
      </c>
      <c r="V23" s="67">
        <f t="shared" si="5"/>
        <v>0</v>
      </c>
      <c r="W23" s="67">
        <f t="shared" si="7"/>
        <v>0</v>
      </c>
    </row>
    <row r="24" spans="1:23" ht="13.5">
      <c r="A24" s="67">
        <v>14</v>
      </c>
      <c r="B24" s="68"/>
      <c r="C24" s="68"/>
      <c r="D24" s="68"/>
      <c r="E24" s="68"/>
      <c r="F24" s="69"/>
      <c r="G24" s="70" t="str">
        <f t="shared" si="0"/>
        <v/>
      </c>
      <c r="H24" s="71"/>
      <c r="I24" s="72"/>
      <c r="J24" s="72"/>
      <c r="K24" s="72"/>
      <c r="L24" s="72"/>
      <c r="M24" s="72"/>
      <c r="N24" s="72"/>
      <c r="O24" s="73"/>
      <c r="P24" s="74">
        <f t="shared" si="1"/>
        <v>0</v>
      </c>
      <c r="R24" s="67">
        <f t="shared" si="2"/>
        <v>0</v>
      </c>
      <c r="S24" s="67">
        <f t="shared" si="3"/>
        <v>0</v>
      </c>
      <c r="T24" s="67">
        <f t="shared" si="4"/>
        <v>0</v>
      </c>
      <c r="U24" s="67">
        <f t="shared" si="6"/>
        <v>0</v>
      </c>
      <c r="V24" s="67">
        <f t="shared" si="5"/>
        <v>0</v>
      </c>
      <c r="W24" s="67">
        <f t="shared" si="7"/>
        <v>0</v>
      </c>
    </row>
    <row r="25" spans="1:23" ht="13.5">
      <c r="A25" s="67">
        <v>15</v>
      </c>
      <c r="B25" s="68"/>
      <c r="C25" s="68"/>
      <c r="D25" s="68"/>
      <c r="E25" s="68"/>
      <c r="F25" s="69"/>
      <c r="G25" s="70" t="str">
        <f t="shared" si="0"/>
        <v/>
      </c>
      <c r="H25" s="71"/>
      <c r="I25" s="72"/>
      <c r="J25" s="72"/>
      <c r="K25" s="72"/>
      <c r="L25" s="72"/>
      <c r="M25" s="72"/>
      <c r="N25" s="72"/>
      <c r="O25" s="73"/>
      <c r="P25" s="74">
        <f t="shared" si="1"/>
        <v>0</v>
      </c>
      <c r="R25" s="67">
        <f t="shared" si="2"/>
        <v>0</v>
      </c>
      <c r="S25" s="67">
        <f t="shared" si="3"/>
        <v>0</v>
      </c>
      <c r="T25" s="67">
        <f t="shared" si="4"/>
        <v>0</v>
      </c>
      <c r="U25" s="67">
        <f t="shared" si="6"/>
        <v>0</v>
      </c>
      <c r="V25" s="67">
        <f t="shared" si="5"/>
        <v>0</v>
      </c>
      <c r="W25" s="67">
        <f t="shared" si="7"/>
        <v>0</v>
      </c>
    </row>
    <row r="26" spans="1:23" ht="13.5">
      <c r="A26" s="67">
        <v>16</v>
      </c>
      <c r="B26" s="68"/>
      <c r="C26" s="68"/>
      <c r="D26" s="68"/>
      <c r="E26" s="68"/>
      <c r="F26" s="69"/>
      <c r="G26" s="70" t="str">
        <f t="shared" si="0"/>
        <v/>
      </c>
      <c r="H26" s="71"/>
      <c r="I26" s="72"/>
      <c r="J26" s="72"/>
      <c r="K26" s="72"/>
      <c r="L26" s="72"/>
      <c r="M26" s="72"/>
      <c r="N26" s="72"/>
      <c r="O26" s="73"/>
      <c r="P26" s="74">
        <f t="shared" si="1"/>
        <v>0</v>
      </c>
      <c r="R26" s="67">
        <f t="shared" si="2"/>
        <v>0</v>
      </c>
      <c r="S26" s="67">
        <f t="shared" si="3"/>
        <v>0</v>
      </c>
      <c r="T26" s="67">
        <f t="shared" si="4"/>
        <v>0</v>
      </c>
      <c r="U26" s="67">
        <f t="shared" si="6"/>
        <v>0</v>
      </c>
      <c r="V26" s="67">
        <f t="shared" si="5"/>
        <v>0</v>
      </c>
      <c r="W26" s="67">
        <f t="shared" si="7"/>
        <v>0</v>
      </c>
    </row>
    <row r="27" spans="1:23" ht="13.5">
      <c r="A27" s="67">
        <v>17</v>
      </c>
      <c r="B27" s="68"/>
      <c r="C27" s="68"/>
      <c r="D27" s="68"/>
      <c r="E27" s="68"/>
      <c r="F27" s="69"/>
      <c r="G27" s="70" t="str">
        <f t="shared" si="0"/>
        <v/>
      </c>
      <c r="H27" s="71"/>
      <c r="I27" s="72"/>
      <c r="J27" s="72"/>
      <c r="K27" s="72"/>
      <c r="L27" s="72"/>
      <c r="M27" s="72"/>
      <c r="N27" s="72"/>
      <c r="O27" s="73"/>
      <c r="P27" s="74">
        <f t="shared" si="1"/>
        <v>0</v>
      </c>
      <c r="R27" s="67">
        <f t="shared" si="2"/>
        <v>0</v>
      </c>
      <c r="S27" s="67">
        <f t="shared" si="3"/>
        <v>0</v>
      </c>
      <c r="T27" s="67">
        <f t="shared" si="4"/>
        <v>0</v>
      </c>
      <c r="U27" s="67">
        <f t="shared" si="6"/>
        <v>0</v>
      </c>
      <c r="V27" s="67">
        <f t="shared" si="5"/>
        <v>0</v>
      </c>
      <c r="W27" s="67">
        <f t="shared" si="7"/>
        <v>0</v>
      </c>
    </row>
    <row r="28" spans="1:23" ht="13.5">
      <c r="A28" s="67">
        <v>18</v>
      </c>
      <c r="B28" s="68"/>
      <c r="C28" s="68"/>
      <c r="D28" s="68"/>
      <c r="E28" s="68"/>
      <c r="F28" s="69"/>
      <c r="G28" s="70" t="str">
        <f t="shared" si="0"/>
        <v/>
      </c>
      <c r="H28" s="71"/>
      <c r="I28" s="72"/>
      <c r="J28" s="72"/>
      <c r="K28" s="72"/>
      <c r="L28" s="72"/>
      <c r="M28" s="72"/>
      <c r="N28" s="72"/>
      <c r="O28" s="73"/>
      <c r="P28" s="74">
        <f t="shared" si="1"/>
        <v>0</v>
      </c>
      <c r="R28" s="67">
        <f t="shared" si="2"/>
        <v>0</v>
      </c>
      <c r="S28" s="67">
        <f t="shared" si="3"/>
        <v>0</v>
      </c>
      <c r="T28" s="67">
        <f t="shared" si="4"/>
        <v>0</v>
      </c>
      <c r="U28" s="67">
        <f t="shared" si="6"/>
        <v>0</v>
      </c>
      <c r="V28" s="67">
        <f t="shared" si="5"/>
        <v>0</v>
      </c>
      <c r="W28" s="67">
        <f t="shared" si="7"/>
        <v>0</v>
      </c>
    </row>
    <row r="29" spans="1:23" ht="13.5">
      <c r="A29" s="67">
        <v>19</v>
      </c>
      <c r="B29" s="68"/>
      <c r="C29" s="68"/>
      <c r="D29" s="68"/>
      <c r="E29" s="68"/>
      <c r="F29" s="69"/>
      <c r="G29" s="70" t="str">
        <f t="shared" si="0"/>
        <v/>
      </c>
      <c r="H29" s="71"/>
      <c r="I29" s="72"/>
      <c r="J29" s="72"/>
      <c r="K29" s="72"/>
      <c r="L29" s="72"/>
      <c r="M29" s="72"/>
      <c r="N29" s="72"/>
      <c r="O29" s="73"/>
      <c r="P29" s="74">
        <f t="shared" si="1"/>
        <v>0</v>
      </c>
      <c r="R29" s="67">
        <f t="shared" si="2"/>
        <v>0</v>
      </c>
      <c r="S29" s="67">
        <f t="shared" si="3"/>
        <v>0</v>
      </c>
      <c r="T29" s="67">
        <f t="shared" si="4"/>
        <v>0</v>
      </c>
      <c r="U29" s="67">
        <f t="shared" si="6"/>
        <v>0</v>
      </c>
      <c r="V29" s="67">
        <f t="shared" si="5"/>
        <v>0</v>
      </c>
      <c r="W29" s="67">
        <f t="shared" si="7"/>
        <v>0</v>
      </c>
    </row>
    <row r="30" spans="1:23" ht="13.5">
      <c r="A30" s="67">
        <v>20</v>
      </c>
      <c r="B30" s="68"/>
      <c r="C30" s="68"/>
      <c r="D30" s="68"/>
      <c r="E30" s="68"/>
      <c r="F30" s="69"/>
      <c r="G30" s="70" t="str">
        <f t="shared" si="0"/>
        <v/>
      </c>
      <c r="H30" s="71"/>
      <c r="I30" s="72"/>
      <c r="J30" s="72"/>
      <c r="K30" s="72"/>
      <c r="L30" s="72"/>
      <c r="M30" s="72"/>
      <c r="N30" s="72"/>
      <c r="O30" s="73"/>
      <c r="P30" s="74">
        <f t="shared" si="1"/>
        <v>0</v>
      </c>
      <c r="R30" s="67">
        <f t="shared" si="2"/>
        <v>0</v>
      </c>
      <c r="S30" s="67">
        <f t="shared" si="3"/>
        <v>0</v>
      </c>
      <c r="T30" s="67">
        <f t="shared" si="4"/>
        <v>0</v>
      </c>
      <c r="U30" s="67">
        <f t="shared" si="6"/>
        <v>0</v>
      </c>
      <c r="V30" s="67">
        <f t="shared" si="5"/>
        <v>0</v>
      </c>
      <c r="W30" s="67">
        <f t="shared" si="7"/>
        <v>0</v>
      </c>
    </row>
    <row r="31" spans="1:23" ht="13.5">
      <c r="A31" s="67">
        <v>21</v>
      </c>
      <c r="B31" s="68"/>
      <c r="C31" s="68"/>
      <c r="D31" s="68"/>
      <c r="E31" s="68"/>
      <c r="F31" s="69"/>
      <c r="G31" s="70" t="str">
        <f t="shared" si="0"/>
        <v/>
      </c>
      <c r="H31" s="71"/>
      <c r="I31" s="72"/>
      <c r="J31" s="72"/>
      <c r="K31" s="72"/>
      <c r="L31" s="72"/>
      <c r="M31" s="72"/>
      <c r="N31" s="72"/>
      <c r="O31" s="73"/>
      <c r="P31" s="74">
        <f t="shared" si="1"/>
        <v>0</v>
      </c>
      <c r="R31" s="67">
        <f t="shared" si="2"/>
        <v>0</v>
      </c>
      <c r="S31" s="67">
        <f t="shared" si="3"/>
        <v>0</v>
      </c>
      <c r="T31" s="67">
        <f t="shared" si="4"/>
        <v>0</v>
      </c>
      <c r="U31" s="67">
        <f t="shared" si="6"/>
        <v>0</v>
      </c>
      <c r="V31" s="67">
        <f t="shared" si="5"/>
        <v>0</v>
      </c>
      <c r="W31" s="67">
        <f t="shared" si="7"/>
        <v>0</v>
      </c>
    </row>
    <row r="32" spans="1:23" ht="13.5">
      <c r="A32" s="67">
        <v>22</v>
      </c>
      <c r="B32" s="68"/>
      <c r="C32" s="68"/>
      <c r="D32" s="68"/>
      <c r="E32" s="68"/>
      <c r="F32" s="69"/>
      <c r="G32" s="70" t="str">
        <f t="shared" si="0"/>
        <v/>
      </c>
      <c r="H32" s="71"/>
      <c r="I32" s="72"/>
      <c r="J32" s="72"/>
      <c r="K32" s="72"/>
      <c r="L32" s="72"/>
      <c r="M32" s="72"/>
      <c r="N32" s="72"/>
      <c r="O32" s="73"/>
      <c r="P32" s="74">
        <f t="shared" si="1"/>
        <v>0</v>
      </c>
      <c r="R32" s="67">
        <f t="shared" si="2"/>
        <v>0</v>
      </c>
      <c r="S32" s="67">
        <f t="shared" si="3"/>
        <v>0</v>
      </c>
      <c r="T32" s="67">
        <f t="shared" si="4"/>
        <v>0</v>
      </c>
      <c r="U32" s="67">
        <f t="shared" si="6"/>
        <v>0</v>
      </c>
      <c r="V32" s="67">
        <f t="shared" si="5"/>
        <v>0</v>
      </c>
      <c r="W32" s="67">
        <f t="shared" si="7"/>
        <v>0</v>
      </c>
    </row>
    <row r="33" spans="1:23" ht="13.5">
      <c r="A33" s="67">
        <v>23</v>
      </c>
      <c r="B33" s="68"/>
      <c r="C33" s="68"/>
      <c r="D33" s="68"/>
      <c r="E33" s="68"/>
      <c r="F33" s="69"/>
      <c r="G33" s="70" t="str">
        <f t="shared" si="0"/>
        <v/>
      </c>
      <c r="H33" s="71"/>
      <c r="I33" s="72"/>
      <c r="J33" s="72"/>
      <c r="K33" s="72"/>
      <c r="L33" s="72"/>
      <c r="M33" s="72"/>
      <c r="N33" s="72"/>
      <c r="O33" s="73"/>
      <c r="P33" s="74">
        <f t="shared" si="1"/>
        <v>0</v>
      </c>
      <c r="R33" s="67">
        <f t="shared" si="2"/>
        <v>0</v>
      </c>
      <c r="S33" s="67">
        <f t="shared" si="3"/>
        <v>0</v>
      </c>
      <c r="T33" s="67">
        <f t="shared" si="4"/>
        <v>0</v>
      </c>
      <c r="U33" s="67">
        <f t="shared" si="6"/>
        <v>0</v>
      </c>
      <c r="V33" s="67">
        <f t="shared" si="5"/>
        <v>0</v>
      </c>
      <c r="W33" s="67">
        <f t="shared" si="7"/>
        <v>0</v>
      </c>
    </row>
    <row r="34" spans="1:23" ht="13.5">
      <c r="A34" s="67">
        <v>24</v>
      </c>
      <c r="B34" s="68"/>
      <c r="C34" s="68"/>
      <c r="D34" s="68"/>
      <c r="E34" s="68"/>
      <c r="F34" s="69"/>
      <c r="G34" s="70" t="str">
        <f t="shared" si="0"/>
        <v/>
      </c>
      <c r="H34" s="71"/>
      <c r="I34" s="72"/>
      <c r="J34" s="72"/>
      <c r="K34" s="72"/>
      <c r="L34" s="72"/>
      <c r="M34" s="72"/>
      <c r="N34" s="72"/>
      <c r="O34" s="73"/>
      <c r="P34" s="74">
        <f t="shared" si="1"/>
        <v>0</v>
      </c>
      <c r="R34" s="67">
        <f t="shared" si="2"/>
        <v>0</v>
      </c>
      <c r="S34" s="67">
        <f t="shared" si="3"/>
        <v>0</v>
      </c>
      <c r="T34" s="67">
        <f t="shared" si="4"/>
        <v>0</v>
      </c>
      <c r="U34" s="67">
        <f t="shared" si="6"/>
        <v>0</v>
      </c>
      <c r="V34" s="67">
        <f t="shared" si="5"/>
        <v>0</v>
      </c>
      <c r="W34" s="67">
        <f t="shared" si="7"/>
        <v>0</v>
      </c>
    </row>
    <row r="35" spans="1:23" ht="13.5">
      <c r="A35" s="67">
        <v>25</v>
      </c>
      <c r="B35" s="68"/>
      <c r="C35" s="68"/>
      <c r="D35" s="68"/>
      <c r="E35" s="68"/>
      <c r="F35" s="69"/>
      <c r="G35" s="70" t="str">
        <f t="shared" si="0"/>
        <v/>
      </c>
      <c r="H35" s="71"/>
      <c r="I35" s="72"/>
      <c r="J35" s="72"/>
      <c r="K35" s="72"/>
      <c r="L35" s="72"/>
      <c r="M35" s="72"/>
      <c r="N35" s="72"/>
      <c r="O35" s="73"/>
      <c r="P35" s="74">
        <f t="shared" si="1"/>
        <v>0</v>
      </c>
      <c r="R35" s="67">
        <f t="shared" si="2"/>
        <v>0</v>
      </c>
      <c r="S35" s="67">
        <f t="shared" si="3"/>
        <v>0</v>
      </c>
      <c r="T35" s="67">
        <f t="shared" si="4"/>
        <v>0</v>
      </c>
      <c r="U35" s="67">
        <f t="shared" si="6"/>
        <v>0</v>
      </c>
      <c r="V35" s="67">
        <f t="shared" si="5"/>
        <v>0</v>
      </c>
      <c r="W35" s="67">
        <f t="shared" si="7"/>
        <v>0</v>
      </c>
    </row>
    <row r="36" spans="1:23" ht="13.5">
      <c r="A36" s="67">
        <v>26</v>
      </c>
      <c r="B36" s="68"/>
      <c r="C36" s="68"/>
      <c r="D36" s="68"/>
      <c r="E36" s="68"/>
      <c r="F36" s="69"/>
      <c r="G36" s="70" t="str">
        <f t="shared" si="0"/>
        <v/>
      </c>
      <c r="H36" s="71"/>
      <c r="I36" s="72"/>
      <c r="J36" s="72"/>
      <c r="K36" s="72"/>
      <c r="L36" s="72"/>
      <c r="M36" s="72"/>
      <c r="N36" s="72"/>
      <c r="O36" s="73"/>
      <c r="P36" s="74">
        <f t="shared" si="1"/>
        <v>0</v>
      </c>
      <c r="R36" s="67">
        <f t="shared" si="2"/>
        <v>0</v>
      </c>
      <c r="S36" s="67">
        <f t="shared" si="3"/>
        <v>0</v>
      </c>
      <c r="T36" s="67">
        <f t="shared" si="4"/>
        <v>0</v>
      </c>
      <c r="U36" s="67">
        <f t="shared" si="6"/>
        <v>0</v>
      </c>
      <c r="V36" s="67">
        <f t="shared" si="5"/>
        <v>0</v>
      </c>
      <c r="W36" s="67">
        <f t="shared" si="7"/>
        <v>0</v>
      </c>
    </row>
    <row r="37" spans="1:23" ht="13.5">
      <c r="A37" s="67">
        <v>27</v>
      </c>
      <c r="B37" s="68"/>
      <c r="C37" s="68"/>
      <c r="D37" s="68"/>
      <c r="E37" s="68"/>
      <c r="F37" s="69"/>
      <c r="G37" s="70" t="str">
        <f t="shared" si="0"/>
        <v/>
      </c>
      <c r="H37" s="71"/>
      <c r="I37" s="72"/>
      <c r="J37" s="72"/>
      <c r="K37" s="72"/>
      <c r="L37" s="72"/>
      <c r="M37" s="72"/>
      <c r="N37" s="72"/>
      <c r="O37" s="73"/>
      <c r="P37" s="74">
        <f t="shared" si="1"/>
        <v>0</v>
      </c>
      <c r="R37" s="67">
        <f t="shared" si="2"/>
        <v>0</v>
      </c>
      <c r="S37" s="67">
        <f t="shared" si="3"/>
        <v>0</v>
      </c>
      <c r="T37" s="67">
        <f t="shared" si="4"/>
        <v>0</v>
      </c>
      <c r="U37" s="67">
        <f t="shared" si="6"/>
        <v>0</v>
      </c>
      <c r="V37" s="67">
        <f t="shared" si="5"/>
        <v>0</v>
      </c>
      <c r="W37" s="67">
        <f t="shared" si="7"/>
        <v>0</v>
      </c>
    </row>
    <row r="38" spans="1:23" ht="13.5">
      <c r="A38" s="67">
        <v>28</v>
      </c>
      <c r="B38" s="68"/>
      <c r="C38" s="68"/>
      <c r="D38" s="68"/>
      <c r="E38" s="68"/>
      <c r="F38" s="69"/>
      <c r="G38" s="70" t="str">
        <f t="shared" si="0"/>
        <v/>
      </c>
      <c r="H38" s="71"/>
      <c r="I38" s="72"/>
      <c r="J38" s="72"/>
      <c r="K38" s="72"/>
      <c r="L38" s="72"/>
      <c r="M38" s="72"/>
      <c r="N38" s="72"/>
      <c r="O38" s="73"/>
      <c r="P38" s="74">
        <f t="shared" si="1"/>
        <v>0</v>
      </c>
      <c r="R38" s="67">
        <f t="shared" si="2"/>
        <v>0</v>
      </c>
      <c r="S38" s="67">
        <f t="shared" si="3"/>
        <v>0</v>
      </c>
      <c r="T38" s="67">
        <f t="shared" si="4"/>
        <v>0</v>
      </c>
      <c r="U38" s="67">
        <f t="shared" si="6"/>
        <v>0</v>
      </c>
      <c r="V38" s="67">
        <f t="shared" si="5"/>
        <v>0</v>
      </c>
      <c r="W38" s="67">
        <f t="shared" si="7"/>
        <v>0</v>
      </c>
    </row>
    <row r="39" spans="1:23" ht="13.5">
      <c r="A39" s="67">
        <v>29</v>
      </c>
      <c r="B39" s="68"/>
      <c r="C39" s="68"/>
      <c r="D39" s="68"/>
      <c r="E39" s="68"/>
      <c r="F39" s="69"/>
      <c r="G39" s="70" t="str">
        <f t="shared" si="0"/>
        <v/>
      </c>
      <c r="H39" s="71"/>
      <c r="I39" s="72"/>
      <c r="J39" s="72"/>
      <c r="K39" s="72"/>
      <c r="L39" s="72"/>
      <c r="M39" s="72"/>
      <c r="N39" s="72"/>
      <c r="O39" s="73"/>
      <c r="P39" s="74">
        <f t="shared" si="1"/>
        <v>0</v>
      </c>
      <c r="R39" s="67">
        <f t="shared" si="2"/>
        <v>0</v>
      </c>
      <c r="S39" s="67">
        <f t="shared" si="3"/>
        <v>0</v>
      </c>
      <c r="T39" s="67">
        <f t="shared" si="4"/>
        <v>0</v>
      </c>
      <c r="U39" s="67">
        <f t="shared" si="6"/>
        <v>0</v>
      </c>
      <c r="V39" s="67">
        <f t="shared" si="5"/>
        <v>0</v>
      </c>
      <c r="W39" s="67">
        <f t="shared" si="7"/>
        <v>0</v>
      </c>
    </row>
    <row r="40" spans="1:23" ht="13.5">
      <c r="A40" s="67">
        <v>30</v>
      </c>
      <c r="B40" s="68"/>
      <c r="C40" s="68"/>
      <c r="D40" s="68"/>
      <c r="E40" s="68"/>
      <c r="F40" s="69"/>
      <c r="G40" s="70" t="str">
        <f t="shared" si="0"/>
        <v/>
      </c>
      <c r="H40" s="71"/>
      <c r="I40" s="72"/>
      <c r="J40" s="72"/>
      <c r="K40" s="72"/>
      <c r="L40" s="72"/>
      <c r="M40" s="72"/>
      <c r="N40" s="72"/>
      <c r="O40" s="73"/>
      <c r="P40" s="74">
        <f t="shared" si="1"/>
        <v>0</v>
      </c>
      <c r="R40" s="67">
        <f t="shared" si="2"/>
        <v>0</v>
      </c>
      <c r="S40" s="67">
        <f t="shared" si="3"/>
        <v>0</v>
      </c>
      <c r="T40" s="67">
        <f t="shared" si="4"/>
        <v>0</v>
      </c>
      <c r="U40" s="67">
        <f t="shared" si="6"/>
        <v>0</v>
      </c>
      <c r="V40" s="67">
        <f t="shared" si="5"/>
        <v>0</v>
      </c>
      <c r="W40" s="67">
        <f t="shared" si="7"/>
        <v>0</v>
      </c>
    </row>
    <row r="41" spans="1:23" ht="13.5">
      <c r="A41" s="67">
        <v>31</v>
      </c>
      <c r="B41" s="68"/>
      <c r="C41" s="68"/>
      <c r="D41" s="68"/>
      <c r="E41" s="68"/>
      <c r="F41" s="69"/>
      <c r="G41" s="70" t="str">
        <f t="shared" si="0"/>
        <v/>
      </c>
      <c r="H41" s="71"/>
      <c r="I41" s="72"/>
      <c r="J41" s="72"/>
      <c r="K41" s="72"/>
      <c r="L41" s="72"/>
      <c r="M41" s="72"/>
      <c r="N41" s="72"/>
      <c r="O41" s="73"/>
      <c r="P41" s="74">
        <f t="shared" si="1"/>
        <v>0</v>
      </c>
      <c r="R41" s="67">
        <f t="shared" si="2"/>
        <v>0</v>
      </c>
      <c r="S41" s="67">
        <f t="shared" si="3"/>
        <v>0</v>
      </c>
      <c r="T41" s="67">
        <f t="shared" si="4"/>
        <v>0</v>
      </c>
      <c r="U41" s="67">
        <f t="shared" si="6"/>
        <v>0</v>
      </c>
      <c r="V41" s="67">
        <f t="shared" si="5"/>
        <v>0</v>
      </c>
      <c r="W41" s="67">
        <f t="shared" si="7"/>
        <v>0</v>
      </c>
    </row>
    <row r="42" spans="1:23" ht="13.5">
      <c r="A42" s="67">
        <v>32</v>
      </c>
      <c r="B42" s="68"/>
      <c r="C42" s="68"/>
      <c r="D42" s="68"/>
      <c r="E42" s="68"/>
      <c r="F42" s="69"/>
      <c r="G42" s="70" t="str">
        <f t="shared" si="0"/>
        <v/>
      </c>
      <c r="H42" s="71"/>
      <c r="I42" s="72"/>
      <c r="J42" s="72"/>
      <c r="K42" s="72"/>
      <c r="L42" s="72"/>
      <c r="M42" s="72"/>
      <c r="N42" s="72"/>
      <c r="O42" s="73"/>
      <c r="P42" s="74">
        <f t="shared" si="1"/>
        <v>0</v>
      </c>
      <c r="R42" s="67">
        <f t="shared" si="2"/>
        <v>0</v>
      </c>
      <c r="S42" s="67">
        <f t="shared" si="3"/>
        <v>0</v>
      </c>
      <c r="T42" s="67">
        <f t="shared" si="4"/>
        <v>0</v>
      </c>
      <c r="U42" s="67">
        <f t="shared" si="6"/>
        <v>0</v>
      </c>
      <c r="V42" s="67">
        <f t="shared" si="5"/>
        <v>0</v>
      </c>
      <c r="W42" s="67">
        <f t="shared" si="7"/>
        <v>0</v>
      </c>
    </row>
    <row r="43" spans="1:23" ht="13.5">
      <c r="A43" s="67">
        <v>33</v>
      </c>
      <c r="B43" s="68"/>
      <c r="C43" s="68"/>
      <c r="D43" s="68"/>
      <c r="E43" s="68"/>
      <c r="F43" s="69"/>
      <c r="G43" s="70" t="str">
        <f t="shared" si="0"/>
        <v/>
      </c>
      <c r="H43" s="71"/>
      <c r="I43" s="72"/>
      <c r="J43" s="72"/>
      <c r="K43" s="72"/>
      <c r="L43" s="72"/>
      <c r="M43" s="72"/>
      <c r="N43" s="72"/>
      <c r="O43" s="73"/>
      <c r="P43" s="74">
        <f t="shared" si="1"/>
        <v>0</v>
      </c>
      <c r="R43" s="67">
        <f t="shared" si="2"/>
        <v>0</v>
      </c>
      <c r="S43" s="67">
        <f t="shared" si="3"/>
        <v>0</v>
      </c>
      <c r="T43" s="67">
        <f t="shared" si="4"/>
        <v>0</v>
      </c>
      <c r="U43" s="67">
        <f t="shared" si="6"/>
        <v>0</v>
      </c>
      <c r="V43" s="67">
        <f t="shared" si="5"/>
        <v>0</v>
      </c>
      <c r="W43" s="67">
        <f t="shared" si="7"/>
        <v>0</v>
      </c>
    </row>
    <row r="44" spans="1:23" ht="13.5">
      <c r="A44" s="67">
        <v>34</v>
      </c>
      <c r="B44" s="68"/>
      <c r="C44" s="68"/>
      <c r="D44" s="68"/>
      <c r="E44" s="68"/>
      <c r="F44" s="69"/>
      <c r="G44" s="70" t="str">
        <f t="shared" si="0"/>
        <v/>
      </c>
      <c r="H44" s="71"/>
      <c r="I44" s="72"/>
      <c r="J44" s="72"/>
      <c r="K44" s="72"/>
      <c r="L44" s="72"/>
      <c r="M44" s="72"/>
      <c r="N44" s="72"/>
      <c r="O44" s="73"/>
      <c r="P44" s="74">
        <f t="shared" si="1"/>
        <v>0</v>
      </c>
      <c r="R44" s="67">
        <f t="shared" si="2"/>
        <v>0</v>
      </c>
      <c r="S44" s="67">
        <f t="shared" si="3"/>
        <v>0</v>
      </c>
      <c r="T44" s="67">
        <f t="shared" si="4"/>
        <v>0</v>
      </c>
      <c r="U44" s="67">
        <f t="shared" si="6"/>
        <v>0</v>
      </c>
      <c r="V44" s="67">
        <f t="shared" si="5"/>
        <v>0</v>
      </c>
      <c r="W44" s="67">
        <f t="shared" si="7"/>
        <v>0</v>
      </c>
    </row>
    <row r="45" spans="1:23" ht="13.5">
      <c r="A45" s="67">
        <v>35</v>
      </c>
      <c r="B45" s="68"/>
      <c r="C45" s="68"/>
      <c r="D45" s="68"/>
      <c r="E45" s="68"/>
      <c r="F45" s="69"/>
      <c r="G45" s="70" t="str">
        <f t="shared" si="0"/>
        <v/>
      </c>
      <c r="H45" s="71"/>
      <c r="I45" s="72"/>
      <c r="J45" s="72"/>
      <c r="K45" s="72"/>
      <c r="L45" s="72"/>
      <c r="M45" s="72"/>
      <c r="N45" s="72"/>
      <c r="O45" s="73"/>
      <c r="P45" s="74">
        <f t="shared" si="1"/>
        <v>0</v>
      </c>
      <c r="R45" s="67">
        <f t="shared" si="2"/>
        <v>0</v>
      </c>
      <c r="S45" s="67">
        <f t="shared" si="3"/>
        <v>0</v>
      </c>
      <c r="T45" s="67">
        <f t="shared" si="4"/>
        <v>0</v>
      </c>
      <c r="U45" s="67">
        <f t="shared" si="6"/>
        <v>0</v>
      </c>
      <c r="V45" s="67">
        <f t="shared" si="5"/>
        <v>0</v>
      </c>
      <c r="W45" s="67">
        <f t="shared" si="7"/>
        <v>0</v>
      </c>
    </row>
    <row r="46" spans="1:23" ht="13.5">
      <c r="A46" s="67">
        <v>36</v>
      </c>
      <c r="B46" s="68"/>
      <c r="C46" s="68"/>
      <c r="D46" s="68"/>
      <c r="E46" s="68"/>
      <c r="F46" s="69"/>
      <c r="G46" s="70" t="str">
        <f t="shared" si="0"/>
        <v/>
      </c>
      <c r="H46" s="71"/>
      <c r="I46" s="72"/>
      <c r="J46" s="72"/>
      <c r="K46" s="72"/>
      <c r="L46" s="72"/>
      <c r="M46" s="72"/>
      <c r="N46" s="72"/>
      <c r="O46" s="73"/>
      <c r="P46" s="74">
        <f t="shared" si="1"/>
        <v>0</v>
      </c>
      <c r="R46" s="67">
        <f t="shared" si="2"/>
        <v>0</v>
      </c>
      <c r="S46" s="67">
        <f t="shared" si="3"/>
        <v>0</v>
      </c>
      <c r="T46" s="67">
        <f t="shared" si="4"/>
        <v>0</v>
      </c>
      <c r="U46" s="67">
        <f t="shared" si="6"/>
        <v>0</v>
      </c>
      <c r="V46" s="67">
        <f t="shared" si="5"/>
        <v>0</v>
      </c>
      <c r="W46" s="67">
        <f t="shared" si="7"/>
        <v>0</v>
      </c>
    </row>
    <row r="47" spans="1:23" ht="13.5">
      <c r="A47" s="67">
        <v>37</v>
      </c>
      <c r="B47" s="68"/>
      <c r="C47" s="68"/>
      <c r="D47" s="68"/>
      <c r="E47" s="68"/>
      <c r="F47" s="69"/>
      <c r="G47" s="70" t="str">
        <f t="shared" si="0"/>
        <v/>
      </c>
      <c r="H47" s="71"/>
      <c r="I47" s="72"/>
      <c r="J47" s="72"/>
      <c r="K47" s="72"/>
      <c r="L47" s="72"/>
      <c r="M47" s="72"/>
      <c r="N47" s="72"/>
      <c r="O47" s="73"/>
      <c r="P47" s="74">
        <f t="shared" si="1"/>
        <v>0</v>
      </c>
      <c r="R47" s="67">
        <f t="shared" si="2"/>
        <v>0</v>
      </c>
      <c r="S47" s="67">
        <f t="shared" si="3"/>
        <v>0</v>
      </c>
      <c r="T47" s="67">
        <f t="shared" si="4"/>
        <v>0</v>
      </c>
      <c r="U47" s="67">
        <f t="shared" si="6"/>
        <v>0</v>
      </c>
      <c r="V47" s="67">
        <f t="shared" si="5"/>
        <v>0</v>
      </c>
      <c r="W47" s="67">
        <f t="shared" si="7"/>
        <v>0</v>
      </c>
    </row>
    <row r="48" spans="1:23" ht="13.5">
      <c r="A48" s="67">
        <v>38</v>
      </c>
      <c r="B48" s="68"/>
      <c r="C48" s="68"/>
      <c r="D48" s="68"/>
      <c r="E48" s="68"/>
      <c r="F48" s="69"/>
      <c r="G48" s="70" t="str">
        <f t="shared" si="0"/>
        <v/>
      </c>
      <c r="H48" s="71"/>
      <c r="I48" s="72"/>
      <c r="J48" s="72"/>
      <c r="K48" s="72"/>
      <c r="L48" s="72"/>
      <c r="M48" s="72"/>
      <c r="N48" s="72"/>
      <c r="O48" s="73"/>
      <c r="P48" s="74">
        <f t="shared" si="1"/>
        <v>0</v>
      </c>
      <c r="R48" s="67">
        <f t="shared" si="2"/>
        <v>0</v>
      </c>
      <c r="S48" s="67">
        <f t="shared" si="3"/>
        <v>0</v>
      </c>
      <c r="T48" s="67">
        <f t="shared" si="4"/>
        <v>0</v>
      </c>
      <c r="U48" s="67">
        <f t="shared" si="6"/>
        <v>0</v>
      </c>
      <c r="V48" s="67">
        <f t="shared" si="5"/>
        <v>0</v>
      </c>
      <c r="W48" s="67">
        <f t="shared" si="7"/>
        <v>0</v>
      </c>
    </row>
    <row r="49" spans="1:23" ht="13.5">
      <c r="A49" s="67">
        <v>39</v>
      </c>
      <c r="B49" s="68"/>
      <c r="C49" s="68"/>
      <c r="D49" s="68"/>
      <c r="E49" s="68"/>
      <c r="F49" s="69"/>
      <c r="G49" s="70" t="str">
        <f t="shared" si="0"/>
        <v/>
      </c>
      <c r="H49" s="71"/>
      <c r="I49" s="72"/>
      <c r="J49" s="72"/>
      <c r="K49" s="72"/>
      <c r="L49" s="72"/>
      <c r="M49" s="72"/>
      <c r="N49" s="72"/>
      <c r="O49" s="73"/>
      <c r="P49" s="74">
        <f t="shared" si="1"/>
        <v>0</v>
      </c>
      <c r="R49" s="67">
        <f t="shared" si="2"/>
        <v>0</v>
      </c>
      <c r="S49" s="67">
        <f t="shared" si="3"/>
        <v>0</v>
      </c>
      <c r="T49" s="67">
        <f t="shared" si="4"/>
        <v>0</v>
      </c>
      <c r="U49" s="67">
        <f t="shared" si="6"/>
        <v>0</v>
      </c>
      <c r="V49" s="67">
        <f t="shared" si="5"/>
        <v>0</v>
      </c>
      <c r="W49" s="67">
        <f t="shared" si="7"/>
        <v>0</v>
      </c>
    </row>
    <row r="50" spans="1:23" ht="13.5">
      <c r="A50" s="67">
        <v>40</v>
      </c>
      <c r="B50" s="68"/>
      <c r="C50" s="68"/>
      <c r="D50" s="68"/>
      <c r="E50" s="68"/>
      <c r="F50" s="69"/>
      <c r="G50" s="70" t="str">
        <f t="shared" si="0"/>
        <v/>
      </c>
      <c r="H50" s="71"/>
      <c r="I50" s="72"/>
      <c r="J50" s="72"/>
      <c r="K50" s="72"/>
      <c r="L50" s="72"/>
      <c r="M50" s="72"/>
      <c r="N50" s="72"/>
      <c r="O50" s="73"/>
      <c r="P50" s="74">
        <f t="shared" si="1"/>
        <v>0</v>
      </c>
      <c r="R50" s="67">
        <f t="shared" si="2"/>
        <v>0</v>
      </c>
      <c r="S50" s="67">
        <f t="shared" si="3"/>
        <v>0</v>
      </c>
      <c r="T50" s="67">
        <f t="shared" si="4"/>
        <v>0</v>
      </c>
      <c r="U50" s="67">
        <f t="shared" si="6"/>
        <v>0</v>
      </c>
      <c r="V50" s="67">
        <f t="shared" si="5"/>
        <v>0</v>
      </c>
      <c r="W50" s="67">
        <f t="shared" si="7"/>
        <v>0</v>
      </c>
    </row>
    <row r="51" spans="1:23" ht="13.5">
      <c r="A51" s="67">
        <v>41</v>
      </c>
      <c r="B51" s="68"/>
      <c r="C51" s="68"/>
      <c r="D51" s="68"/>
      <c r="E51" s="68"/>
      <c r="F51" s="69"/>
      <c r="G51" s="70" t="str">
        <f t="shared" si="0"/>
        <v/>
      </c>
      <c r="H51" s="71"/>
      <c r="I51" s="72"/>
      <c r="J51" s="72"/>
      <c r="K51" s="72"/>
      <c r="L51" s="72"/>
      <c r="M51" s="72"/>
      <c r="N51" s="72"/>
      <c r="O51" s="73"/>
      <c r="P51" s="74">
        <f t="shared" si="1"/>
        <v>0</v>
      </c>
      <c r="R51" s="67">
        <f t="shared" si="2"/>
        <v>0</v>
      </c>
      <c r="S51" s="67">
        <f t="shared" si="3"/>
        <v>0</v>
      </c>
      <c r="T51" s="67">
        <f t="shared" si="4"/>
        <v>0</v>
      </c>
      <c r="U51" s="67">
        <f t="shared" si="6"/>
        <v>0</v>
      </c>
      <c r="V51" s="67">
        <f t="shared" si="5"/>
        <v>0</v>
      </c>
      <c r="W51" s="67">
        <f t="shared" si="7"/>
        <v>0</v>
      </c>
    </row>
    <row r="52" spans="1:23" ht="13.5">
      <c r="A52" s="67">
        <v>42</v>
      </c>
      <c r="B52" s="68"/>
      <c r="C52" s="68"/>
      <c r="D52" s="68"/>
      <c r="E52" s="68"/>
      <c r="F52" s="69"/>
      <c r="G52" s="70" t="str">
        <f t="shared" si="0"/>
        <v/>
      </c>
      <c r="H52" s="71"/>
      <c r="I52" s="72"/>
      <c r="J52" s="72"/>
      <c r="K52" s="72"/>
      <c r="L52" s="72"/>
      <c r="M52" s="72"/>
      <c r="N52" s="72"/>
      <c r="O52" s="73"/>
      <c r="P52" s="74">
        <f t="shared" si="1"/>
        <v>0</v>
      </c>
      <c r="R52" s="67">
        <f t="shared" si="2"/>
        <v>0</v>
      </c>
      <c r="S52" s="67">
        <f t="shared" si="3"/>
        <v>0</v>
      </c>
      <c r="T52" s="67">
        <f t="shared" si="4"/>
        <v>0</v>
      </c>
      <c r="U52" s="67">
        <f t="shared" si="6"/>
        <v>0</v>
      </c>
      <c r="V52" s="67">
        <f t="shared" si="5"/>
        <v>0</v>
      </c>
      <c r="W52" s="67">
        <f t="shared" si="7"/>
        <v>0</v>
      </c>
    </row>
    <row r="53" spans="1:23" ht="13.5">
      <c r="A53" s="67">
        <v>43</v>
      </c>
      <c r="B53" s="68"/>
      <c r="C53" s="68"/>
      <c r="D53" s="68"/>
      <c r="E53" s="68"/>
      <c r="F53" s="69"/>
      <c r="G53" s="70" t="str">
        <f t="shared" si="0"/>
        <v/>
      </c>
      <c r="H53" s="71"/>
      <c r="I53" s="72"/>
      <c r="J53" s="72"/>
      <c r="K53" s="72"/>
      <c r="L53" s="72"/>
      <c r="M53" s="72"/>
      <c r="N53" s="72"/>
      <c r="O53" s="73"/>
      <c r="P53" s="74">
        <f t="shared" si="1"/>
        <v>0</v>
      </c>
      <c r="R53" s="67">
        <f t="shared" si="2"/>
        <v>0</v>
      </c>
      <c r="S53" s="67">
        <f t="shared" si="3"/>
        <v>0</v>
      </c>
      <c r="T53" s="67">
        <f t="shared" si="4"/>
        <v>0</v>
      </c>
      <c r="U53" s="67">
        <f t="shared" si="6"/>
        <v>0</v>
      </c>
      <c r="V53" s="67">
        <f t="shared" si="5"/>
        <v>0</v>
      </c>
      <c r="W53" s="67">
        <f t="shared" si="7"/>
        <v>0</v>
      </c>
    </row>
    <row r="54" spans="1:23" ht="13.5">
      <c r="A54" s="67">
        <v>44</v>
      </c>
      <c r="B54" s="68"/>
      <c r="C54" s="68"/>
      <c r="D54" s="68"/>
      <c r="E54" s="68"/>
      <c r="F54" s="69"/>
      <c r="G54" s="70" t="str">
        <f t="shared" si="0"/>
        <v/>
      </c>
      <c r="H54" s="71"/>
      <c r="I54" s="72"/>
      <c r="J54" s="72"/>
      <c r="K54" s="72"/>
      <c r="L54" s="72"/>
      <c r="M54" s="72"/>
      <c r="N54" s="72"/>
      <c r="O54" s="73"/>
      <c r="P54" s="74">
        <f t="shared" si="1"/>
        <v>0</v>
      </c>
      <c r="R54" s="67">
        <f t="shared" si="2"/>
        <v>0</v>
      </c>
      <c r="S54" s="67">
        <f t="shared" si="3"/>
        <v>0</v>
      </c>
      <c r="T54" s="67">
        <f t="shared" si="4"/>
        <v>0</v>
      </c>
      <c r="U54" s="67">
        <f t="shared" si="6"/>
        <v>0</v>
      </c>
      <c r="V54" s="67">
        <f t="shared" si="5"/>
        <v>0</v>
      </c>
      <c r="W54" s="67">
        <f t="shared" si="7"/>
        <v>0</v>
      </c>
    </row>
    <row r="55" spans="1:23" ht="13.5">
      <c r="A55" s="67">
        <v>45</v>
      </c>
      <c r="B55" s="68"/>
      <c r="C55" s="68"/>
      <c r="D55" s="68"/>
      <c r="E55" s="68"/>
      <c r="F55" s="69"/>
      <c r="G55" s="70" t="str">
        <f t="shared" si="0"/>
        <v/>
      </c>
      <c r="H55" s="71"/>
      <c r="I55" s="72"/>
      <c r="J55" s="72"/>
      <c r="K55" s="72"/>
      <c r="L55" s="72"/>
      <c r="M55" s="72"/>
      <c r="N55" s="72"/>
      <c r="O55" s="73"/>
      <c r="P55" s="74">
        <f t="shared" si="1"/>
        <v>0</v>
      </c>
      <c r="R55" s="67">
        <f t="shared" si="2"/>
        <v>0</v>
      </c>
      <c r="S55" s="67">
        <f t="shared" si="3"/>
        <v>0</v>
      </c>
      <c r="T55" s="67">
        <f t="shared" si="4"/>
        <v>0</v>
      </c>
      <c r="U55" s="67">
        <f t="shared" si="6"/>
        <v>0</v>
      </c>
      <c r="V55" s="67">
        <f t="shared" si="5"/>
        <v>0</v>
      </c>
      <c r="W55" s="67">
        <f t="shared" si="7"/>
        <v>0</v>
      </c>
    </row>
    <row r="56" spans="1:23" ht="13.5">
      <c r="A56" s="67">
        <v>46</v>
      </c>
      <c r="B56" s="68"/>
      <c r="C56" s="68"/>
      <c r="D56" s="68"/>
      <c r="E56" s="68"/>
      <c r="F56" s="69"/>
      <c r="G56" s="70" t="str">
        <f t="shared" si="0"/>
        <v/>
      </c>
      <c r="H56" s="71"/>
      <c r="I56" s="72"/>
      <c r="J56" s="72"/>
      <c r="K56" s="72"/>
      <c r="L56" s="72"/>
      <c r="M56" s="72"/>
      <c r="N56" s="72"/>
      <c r="O56" s="73"/>
      <c r="P56" s="74">
        <f t="shared" si="1"/>
        <v>0</v>
      </c>
      <c r="R56" s="67">
        <f t="shared" si="2"/>
        <v>0</v>
      </c>
      <c r="S56" s="67">
        <f t="shared" si="3"/>
        <v>0</v>
      </c>
      <c r="T56" s="67">
        <f t="shared" si="4"/>
        <v>0</v>
      </c>
      <c r="U56" s="67">
        <f t="shared" si="6"/>
        <v>0</v>
      </c>
      <c r="V56" s="67">
        <f t="shared" si="5"/>
        <v>0</v>
      </c>
      <c r="W56" s="67">
        <f t="shared" si="7"/>
        <v>0</v>
      </c>
    </row>
    <row r="57" spans="1:23" ht="13.5">
      <c r="A57" s="67">
        <v>47</v>
      </c>
      <c r="B57" s="68"/>
      <c r="C57" s="68"/>
      <c r="D57" s="68"/>
      <c r="E57" s="68"/>
      <c r="F57" s="69"/>
      <c r="G57" s="70" t="str">
        <f t="shared" si="0"/>
        <v/>
      </c>
      <c r="H57" s="71"/>
      <c r="I57" s="72"/>
      <c r="J57" s="72"/>
      <c r="K57" s="72"/>
      <c r="L57" s="72"/>
      <c r="M57" s="72"/>
      <c r="N57" s="72"/>
      <c r="O57" s="73"/>
      <c r="P57" s="74">
        <f t="shared" si="1"/>
        <v>0</v>
      </c>
      <c r="R57" s="67">
        <f t="shared" si="2"/>
        <v>0</v>
      </c>
      <c r="S57" s="67">
        <f t="shared" si="3"/>
        <v>0</v>
      </c>
      <c r="T57" s="67">
        <f t="shared" si="4"/>
        <v>0</v>
      </c>
      <c r="U57" s="67">
        <f t="shared" si="6"/>
        <v>0</v>
      </c>
      <c r="V57" s="67">
        <f t="shared" si="5"/>
        <v>0</v>
      </c>
      <c r="W57" s="67">
        <f t="shared" si="7"/>
        <v>0</v>
      </c>
    </row>
    <row r="58" spans="1:23" ht="13.5">
      <c r="A58" s="67">
        <v>48</v>
      </c>
      <c r="B58" s="68"/>
      <c r="C58" s="68"/>
      <c r="D58" s="68"/>
      <c r="E58" s="68"/>
      <c r="F58" s="69"/>
      <c r="G58" s="70" t="str">
        <f t="shared" si="0"/>
        <v/>
      </c>
      <c r="H58" s="71"/>
      <c r="I58" s="72"/>
      <c r="J58" s="72"/>
      <c r="K58" s="72"/>
      <c r="L58" s="72"/>
      <c r="M58" s="72"/>
      <c r="N58" s="72"/>
      <c r="O58" s="73"/>
      <c r="P58" s="74">
        <f t="shared" si="1"/>
        <v>0</v>
      </c>
      <c r="R58" s="67">
        <f t="shared" si="2"/>
        <v>0</v>
      </c>
      <c r="S58" s="67">
        <f t="shared" si="3"/>
        <v>0</v>
      </c>
      <c r="T58" s="67">
        <f t="shared" si="4"/>
        <v>0</v>
      </c>
      <c r="U58" s="67">
        <f t="shared" si="6"/>
        <v>0</v>
      </c>
      <c r="V58" s="67">
        <f t="shared" si="5"/>
        <v>0</v>
      </c>
      <c r="W58" s="67">
        <f t="shared" si="7"/>
        <v>0</v>
      </c>
    </row>
    <row r="59" spans="1:23" ht="13.5">
      <c r="A59" s="67">
        <v>49</v>
      </c>
      <c r="B59" s="68"/>
      <c r="C59" s="68"/>
      <c r="D59" s="68"/>
      <c r="E59" s="68"/>
      <c r="F59" s="69"/>
      <c r="G59" s="70" t="str">
        <f t="shared" si="0"/>
        <v/>
      </c>
      <c r="H59" s="71"/>
      <c r="I59" s="72"/>
      <c r="J59" s="72"/>
      <c r="K59" s="72"/>
      <c r="L59" s="72"/>
      <c r="M59" s="72"/>
      <c r="N59" s="72"/>
      <c r="O59" s="73"/>
      <c r="P59" s="74">
        <f t="shared" si="1"/>
        <v>0</v>
      </c>
      <c r="R59" s="67">
        <f t="shared" si="2"/>
        <v>0</v>
      </c>
      <c r="S59" s="67">
        <f t="shared" si="3"/>
        <v>0</v>
      </c>
      <c r="T59" s="67">
        <f t="shared" si="4"/>
        <v>0</v>
      </c>
      <c r="U59" s="67">
        <f t="shared" si="6"/>
        <v>0</v>
      </c>
      <c r="V59" s="67">
        <f t="shared" si="5"/>
        <v>0</v>
      </c>
      <c r="W59" s="67">
        <f t="shared" si="7"/>
        <v>0</v>
      </c>
    </row>
    <row r="60" spans="1:23" ht="13.5">
      <c r="A60" s="67">
        <v>50</v>
      </c>
      <c r="B60" s="68"/>
      <c r="C60" s="68"/>
      <c r="D60" s="68"/>
      <c r="E60" s="68"/>
      <c r="F60" s="69"/>
      <c r="G60" s="70" t="str">
        <f t="shared" si="0"/>
        <v/>
      </c>
      <c r="H60" s="71"/>
      <c r="I60" s="72"/>
      <c r="J60" s="72"/>
      <c r="K60" s="72"/>
      <c r="L60" s="72"/>
      <c r="M60" s="72"/>
      <c r="N60" s="72"/>
      <c r="O60" s="73"/>
      <c r="P60" s="74">
        <f t="shared" si="1"/>
        <v>0</v>
      </c>
      <c r="R60" s="67">
        <f t="shared" si="2"/>
        <v>0</v>
      </c>
      <c r="S60" s="67">
        <f t="shared" si="3"/>
        <v>0</v>
      </c>
      <c r="T60" s="67">
        <f t="shared" si="4"/>
        <v>0</v>
      </c>
      <c r="U60" s="67">
        <f t="shared" si="6"/>
        <v>0</v>
      </c>
      <c r="V60" s="67">
        <f t="shared" si="5"/>
        <v>0</v>
      </c>
      <c r="W60" s="67">
        <f t="shared" si="7"/>
        <v>0</v>
      </c>
    </row>
    <row r="61" spans="1:23" ht="13.5">
      <c r="A61" s="67">
        <v>51</v>
      </c>
      <c r="B61" s="68"/>
      <c r="C61" s="68"/>
      <c r="D61" s="68"/>
      <c r="E61" s="68"/>
      <c r="F61" s="69"/>
      <c r="G61" s="70" t="str">
        <f t="shared" si="0"/>
        <v/>
      </c>
      <c r="H61" s="71"/>
      <c r="I61" s="72"/>
      <c r="J61" s="72"/>
      <c r="K61" s="72"/>
      <c r="L61" s="72"/>
      <c r="M61" s="72"/>
      <c r="N61" s="72"/>
      <c r="O61" s="73"/>
      <c r="P61" s="74">
        <f t="shared" si="1"/>
        <v>0</v>
      </c>
      <c r="R61" s="67">
        <f t="shared" si="2"/>
        <v>0</v>
      </c>
      <c r="S61" s="67">
        <f t="shared" si="3"/>
        <v>0</v>
      </c>
      <c r="T61" s="67">
        <f t="shared" si="4"/>
        <v>0</v>
      </c>
      <c r="U61" s="67">
        <f t="shared" si="6"/>
        <v>0</v>
      </c>
      <c r="V61" s="67">
        <f t="shared" si="5"/>
        <v>0</v>
      </c>
      <c r="W61" s="67">
        <f t="shared" si="7"/>
        <v>0</v>
      </c>
    </row>
    <row r="62" spans="1:23" ht="13.5">
      <c r="A62" s="67">
        <v>52</v>
      </c>
      <c r="B62" s="68"/>
      <c r="C62" s="68"/>
      <c r="D62" s="68"/>
      <c r="E62" s="68"/>
      <c r="F62" s="69"/>
      <c r="G62" s="70" t="str">
        <f t="shared" si="0"/>
        <v/>
      </c>
      <c r="H62" s="71"/>
      <c r="I62" s="72"/>
      <c r="J62" s="72"/>
      <c r="K62" s="72"/>
      <c r="L62" s="72"/>
      <c r="M62" s="72"/>
      <c r="N62" s="72"/>
      <c r="O62" s="73"/>
      <c r="P62" s="74">
        <f t="shared" si="1"/>
        <v>0</v>
      </c>
      <c r="R62" s="67">
        <f t="shared" si="2"/>
        <v>0</v>
      </c>
      <c r="S62" s="67">
        <f t="shared" si="3"/>
        <v>0</v>
      </c>
      <c r="T62" s="67">
        <f t="shared" si="4"/>
        <v>0</v>
      </c>
      <c r="U62" s="67">
        <f t="shared" si="6"/>
        <v>0</v>
      </c>
      <c r="V62" s="67">
        <f t="shared" si="5"/>
        <v>0</v>
      </c>
      <c r="W62" s="67">
        <f t="shared" si="7"/>
        <v>0</v>
      </c>
    </row>
    <row r="63" spans="1:23" ht="13.5">
      <c r="A63" s="67">
        <v>53</v>
      </c>
      <c r="B63" s="68"/>
      <c r="C63" s="68"/>
      <c r="D63" s="68"/>
      <c r="E63" s="68"/>
      <c r="F63" s="69"/>
      <c r="G63" s="70" t="str">
        <f t="shared" si="0"/>
        <v/>
      </c>
      <c r="H63" s="71"/>
      <c r="I63" s="72"/>
      <c r="J63" s="72"/>
      <c r="K63" s="72"/>
      <c r="L63" s="72"/>
      <c r="M63" s="72"/>
      <c r="N63" s="72"/>
      <c r="O63" s="73"/>
      <c r="P63" s="74">
        <f t="shared" si="1"/>
        <v>0</v>
      </c>
      <c r="R63" s="67">
        <f t="shared" si="2"/>
        <v>0</v>
      </c>
      <c r="S63" s="67">
        <f t="shared" si="3"/>
        <v>0</v>
      </c>
      <c r="T63" s="67">
        <f t="shared" si="4"/>
        <v>0</v>
      </c>
      <c r="U63" s="67">
        <f t="shared" si="6"/>
        <v>0</v>
      </c>
      <c r="V63" s="67">
        <f t="shared" si="5"/>
        <v>0</v>
      </c>
      <c r="W63" s="67">
        <f t="shared" si="7"/>
        <v>0</v>
      </c>
    </row>
    <row r="64" spans="1:23" ht="13.5">
      <c r="A64" s="67">
        <v>54</v>
      </c>
      <c r="B64" s="68"/>
      <c r="C64" s="68"/>
      <c r="D64" s="68"/>
      <c r="E64" s="68"/>
      <c r="F64" s="69"/>
      <c r="G64" s="70" t="str">
        <f t="shared" si="0"/>
        <v/>
      </c>
      <c r="H64" s="71"/>
      <c r="I64" s="72"/>
      <c r="J64" s="72"/>
      <c r="K64" s="72"/>
      <c r="L64" s="72"/>
      <c r="M64" s="72"/>
      <c r="N64" s="72"/>
      <c r="O64" s="73"/>
      <c r="P64" s="74">
        <f t="shared" si="1"/>
        <v>0</v>
      </c>
      <c r="R64" s="67">
        <f t="shared" si="2"/>
        <v>0</v>
      </c>
      <c r="S64" s="67">
        <f t="shared" si="3"/>
        <v>0</v>
      </c>
      <c r="T64" s="67">
        <f t="shared" si="4"/>
        <v>0</v>
      </c>
      <c r="U64" s="67">
        <f t="shared" si="6"/>
        <v>0</v>
      </c>
      <c r="V64" s="67">
        <f t="shared" si="5"/>
        <v>0</v>
      </c>
      <c r="W64" s="67">
        <f t="shared" si="7"/>
        <v>0</v>
      </c>
    </row>
    <row r="65" spans="1:23" ht="13.5">
      <c r="A65" s="67">
        <v>55</v>
      </c>
      <c r="B65" s="68"/>
      <c r="C65" s="68"/>
      <c r="D65" s="68"/>
      <c r="E65" s="68"/>
      <c r="F65" s="69"/>
      <c r="G65" s="70" t="str">
        <f t="shared" si="0"/>
        <v/>
      </c>
      <c r="H65" s="71"/>
      <c r="I65" s="72"/>
      <c r="J65" s="72"/>
      <c r="K65" s="72"/>
      <c r="L65" s="72"/>
      <c r="M65" s="72"/>
      <c r="N65" s="72"/>
      <c r="O65" s="73"/>
      <c r="P65" s="74">
        <f t="shared" si="1"/>
        <v>0</v>
      </c>
      <c r="R65" s="67">
        <f t="shared" si="2"/>
        <v>0</v>
      </c>
      <c r="S65" s="67">
        <f t="shared" si="3"/>
        <v>0</v>
      </c>
      <c r="T65" s="67">
        <f t="shared" si="4"/>
        <v>0</v>
      </c>
      <c r="U65" s="67">
        <f t="shared" si="6"/>
        <v>0</v>
      </c>
      <c r="V65" s="67">
        <f t="shared" si="5"/>
        <v>0</v>
      </c>
      <c r="W65" s="67">
        <f t="shared" si="7"/>
        <v>0</v>
      </c>
    </row>
    <row r="66" spans="1:23" ht="13.5">
      <c r="A66" s="67">
        <v>56</v>
      </c>
      <c r="B66" s="68"/>
      <c r="C66" s="68"/>
      <c r="D66" s="68"/>
      <c r="E66" s="68"/>
      <c r="F66" s="69"/>
      <c r="G66" s="70" t="str">
        <f t="shared" si="0"/>
        <v/>
      </c>
      <c r="H66" s="71"/>
      <c r="I66" s="72"/>
      <c r="J66" s="72"/>
      <c r="K66" s="72"/>
      <c r="L66" s="72"/>
      <c r="M66" s="72"/>
      <c r="N66" s="72"/>
      <c r="O66" s="73"/>
      <c r="P66" s="74">
        <f t="shared" si="1"/>
        <v>0</v>
      </c>
      <c r="R66" s="67">
        <f t="shared" si="2"/>
        <v>0</v>
      </c>
      <c r="S66" s="67">
        <f t="shared" si="3"/>
        <v>0</v>
      </c>
      <c r="T66" s="67">
        <f t="shared" si="4"/>
        <v>0</v>
      </c>
      <c r="U66" s="67">
        <f t="shared" si="6"/>
        <v>0</v>
      </c>
      <c r="V66" s="67">
        <f t="shared" si="5"/>
        <v>0</v>
      </c>
      <c r="W66" s="67">
        <f t="shared" si="7"/>
        <v>0</v>
      </c>
    </row>
    <row r="67" spans="1:23" ht="13.5">
      <c r="A67" s="67">
        <v>57</v>
      </c>
      <c r="B67" s="68"/>
      <c r="C67" s="68"/>
      <c r="D67" s="68"/>
      <c r="E67" s="68"/>
      <c r="F67" s="69"/>
      <c r="G67" s="70" t="str">
        <f t="shared" si="0"/>
        <v/>
      </c>
      <c r="H67" s="71"/>
      <c r="I67" s="72"/>
      <c r="J67" s="72"/>
      <c r="K67" s="72"/>
      <c r="L67" s="72"/>
      <c r="M67" s="72"/>
      <c r="N67" s="72"/>
      <c r="O67" s="73"/>
      <c r="P67" s="74">
        <f t="shared" si="1"/>
        <v>0</v>
      </c>
      <c r="R67" s="67">
        <f t="shared" si="2"/>
        <v>0</v>
      </c>
      <c r="S67" s="67">
        <f t="shared" si="3"/>
        <v>0</v>
      </c>
      <c r="T67" s="67">
        <f t="shared" si="4"/>
        <v>0</v>
      </c>
      <c r="U67" s="67">
        <f t="shared" si="6"/>
        <v>0</v>
      </c>
      <c r="V67" s="67">
        <f t="shared" si="5"/>
        <v>0</v>
      </c>
      <c r="W67" s="67">
        <f t="shared" si="7"/>
        <v>0</v>
      </c>
    </row>
    <row r="68" spans="1:23" ht="13.5">
      <c r="A68" s="67">
        <v>58</v>
      </c>
      <c r="B68" s="68"/>
      <c r="C68" s="68"/>
      <c r="D68" s="68"/>
      <c r="E68" s="68"/>
      <c r="F68" s="69"/>
      <c r="G68" s="70" t="str">
        <f t="shared" si="0"/>
        <v/>
      </c>
      <c r="H68" s="71"/>
      <c r="I68" s="72"/>
      <c r="J68" s="72"/>
      <c r="K68" s="72"/>
      <c r="L68" s="72"/>
      <c r="M68" s="72"/>
      <c r="N68" s="72"/>
      <c r="O68" s="73"/>
      <c r="P68" s="74">
        <f t="shared" si="1"/>
        <v>0</v>
      </c>
      <c r="R68" s="67">
        <f t="shared" si="2"/>
        <v>0</v>
      </c>
      <c r="S68" s="67">
        <f t="shared" si="3"/>
        <v>0</v>
      </c>
      <c r="T68" s="67">
        <f t="shared" si="4"/>
        <v>0</v>
      </c>
      <c r="U68" s="67">
        <f t="shared" si="6"/>
        <v>0</v>
      </c>
      <c r="V68" s="67">
        <f t="shared" si="5"/>
        <v>0</v>
      </c>
      <c r="W68" s="67">
        <f t="shared" si="7"/>
        <v>0</v>
      </c>
    </row>
    <row r="69" spans="1:23" ht="13.5">
      <c r="A69" s="67">
        <v>59</v>
      </c>
      <c r="B69" s="68"/>
      <c r="C69" s="68"/>
      <c r="D69" s="68"/>
      <c r="E69" s="68"/>
      <c r="F69" s="69"/>
      <c r="G69" s="70" t="str">
        <f t="shared" si="0"/>
        <v/>
      </c>
      <c r="H69" s="71"/>
      <c r="I69" s="72"/>
      <c r="J69" s="72"/>
      <c r="K69" s="72"/>
      <c r="L69" s="72"/>
      <c r="M69" s="72"/>
      <c r="N69" s="72"/>
      <c r="O69" s="73"/>
      <c r="P69" s="74">
        <f t="shared" si="1"/>
        <v>0</v>
      </c>
      <c r="R69" s="67">
        <f t="shared" si="2"/>
        <v>0</v>
      </c>
      <c r="S69" s="67">
        <f t="shared" si="3"/>
        <v>0</v>
      </c>
      <c r="T69" s="67">
        <f t="shared" si="4"/>
        <v>0</v>
      </c>
      <c r="U69" s="67">
        <f t="shared" si="6"/>
        <v>0</v>
      </c>
      <c r="V69" s="67">
        <f t="shared" si="5"/>
        <v>0</v>
      </c>
      <c r="W69" s="67">
        <f t="shared" si="7"/>
        <v>0</v>
      </c>
    </row>
    <row r="70" spans="1:23" ht="13.5">
      <c r="A70" s="67">
        <v>60</v>
      </c>
      <c r="B70" s="68"/>
      <c r="C70" s="68"/>
      <c r="D70" s="68"/>
      <c r="E70" s="68"/>
      <c r="F70" s="69"/>
      <c r="G70" s="70" t="str">
        <f t="shared" si="0"/>
        <v/>
      </c>
      <c r="H70" s="71"/>
      <c r="I70" s="72"/>
      <c r="J70" s="72"/>
      <c r="K70" s="72"/>
      <c r="L70" s="72"/>
      <c r="M70" s="72"/>
      <c r="N70" s="72"/>
      <c r="O70" s="73"/>
      <c r="P70" s="74">
        <f t="shared" si="1"/>
        <v>0</v>
      </c>
      <c r="R70" s="67">
        <f t="shared" si="2"/>
        <v>0</v>
      </c>
      <c r="S70" s="67">
        <f t="shared" si="3"/>
        <v>0</v>
      </c>
      <c r="T70" s="67">
        <f t="shared" si="4"/>
        <v>0</v>
      </c>
      <c r="U70" s="67">
        <f t="shared" si="6"/>
        <v>0</v>
      </c>
      <c r="V70" s="67">
        <f t="shared" si="5"/>
        <v>0</v>
      </c>
      <c r="W70" s="67">
        <f t="shared" si="7"/>
        <v>0</v>
      </c>
    </row>
    <row r="71" spans="1:23" ht="13.5">
      <c r="A71" s="67">
        <v>61</v>
      </c>
      <c r="B71" s="68"/>
      <c r="C71" s="68"/>
      <c r="D71" s="68"/>
      <c r="E71" s="68"/>
      <c r="F71" s="69"/>
      <c r="G71" s="70" t="str">
        <f t="shared" si="0"/>
        <v/>
      </c>
      <c r="H71" s="71"/>
      <c r="I71" s="72"/>
      <c r="J71" s="72"/>
      <c r="K71" s="72"/>
      <c r="L71" s="72"/>
      <c r="M71" s="72"/>
      <c r="N71" s="72"/>
      <c r="O71" s="73"/>
      <c r="P71" s="74">
        <f t="shared" si="1"/>
        <v>0</v>
      </c>
      <c r="R71" s="67">
        <f t="shared" si="2"/>
        <v>0</v>
      </c>
      <c r="S71" s="67">
        <f t="shared" si="3"/>
        <v>0</v>
      </c>
      <c r="T71" s="67">
        <f t="shared" si="4"/>
        <v>0</v>
      </c>
      <c r="U71" s="67">
        <f t="shared" si="6"/>
        <v>0</v>
      </c>
      <c r="V71" s="67">
        <f t="shared" si="5"/>
        <v>0</v>
      </c>
      <c r="W71" s="67">
        <f t="shared" si="7"/>
        <v>0</v>
      </c>
    </row>
    <row r="72" spans="1:23" ht="13.5">
      <c r="A72" s="67">
        <v>62</v>
      </c>
      <c r="B72" s="68"/>
      <c r="C72" s="68"/>
      <c r="D72" s="68"/>
      <c r="E72" s="68"/>
      <c r="F72" s="69"/>
      <c r="G72" s="70" t="str">
        <f t="shared" si="0"/>
        <v/>
      </c>
      <c r="H72" s="71"/>
      <c r="I72" s="72"/>
      <c r="J72" s="72"/>
      <c r="K72" s="72"/>
      <c r="L72" s="72"/>
      <c r="M72" s="72"/>
      <c r="N72" s="72"/>
      <c r="O72" s="73"/>
      <c r="P72" s="74">
        <f t="shared" si="1"/>
        <v>0</v>
      </c>
      <c r="R72" s="67">
        <f t="shared" si="2"/>
        <v>0</v>
      </c>
      <c r="S72" s="67">
        <f t="shared" si="3"/>
        <v>0</v>
      </c>
      <c r="T72" s="67">
        <f t="shared" si="4"/>
        <v>0</v>
      </c>
      <c r="U72" s="67">
        <f t="shared" si="6"/>
        <v>0</v>
      </c>
      <c r="V72" s="67">
        <f t="shared" si="5"/>
        <v>0</v>
      </c>
      <c r="W72" s="67">
        <f t="shared" si="7"/>
        <v>0</v>
      </c>
    </row>
    <row r="73" spans="1:23" ht="13.5">
      <c r="A73" s="67">
        <v>63</v>
      </c>
      <c r="B73" s="68"/>
      <c r="C73" s="68"/>
      <c r="D73" s="68"/>
      <c r="E73" s="68"/>
      <c r="F73" s="69"/>
      <c r="G73" s="70" t="str">
        <f t="shared" si="0"/>
        <v/>
      </c>
      <c r="H73" s="71"/>
      <c r="I73" s="72"/>
      <c r="J73" s="72"/>
      <c r="K73" s="72"/>
      <c r="L73" s="72"/>
      <c r="M73" s="72"/>
      <c r="N73" s="72"/>
      <c r="O73" s="73"/>
      <c r="P73" s="74">
        <f t="shared" si="1"/>
        <v>0</v>
      </c>
      <c r="R73" s="67">
        <f t="shared" si="2"/>
        <v>0</v>
      </c>
      <c r="S73" s="67">
        <f t="shared" si="3"/>
        <v>0</v>
      </c>
      <c r="T73" s="67">
        <f t="shared" si="4"/>
        <v>0</v>
      </c>
      <c r="U73" s="67">
        <f t="shared" si="6"/>
        <v>0</v>
      </c>
      <c r="V73" s="67">
        <f t="shared" si="5"/>
        <v>0</v>
      </c>
      <c r="W73" s="67">
        <f t="shared" si="7"/>
        <v>0</v>
      </c>
    </row>
    <row r="74" spans="1:23" ht="13.5">
      <c r="A74" s="67">
        <v>64</v>
      </c>
      <c r="B74" s="68"/>
      <c r="C74" s="68"/>
      <c r="D74" s="68"/>
      <c r="E74" s="68"/>
      <c r="F74" s="69"/>
      <c r="G74" s="70" t="str">
        <f t="shared" si="0"/>
        <v/>
      </c>
      <c r="H74" s="71"/>
      <c r="I74" s="72"/>
      <c r="J74" s="72"/>
      <c r="K74" s="72"/>
      <c r="L74" s="72"/>
      <c r="M74" s="72"/>
      <c r="N74" s="72"/>
      <c r="O74" s="73"/>
      <c r="P74" s="74">
        <f t="shared" si="1"/>
        <v>0</v>
      </c>
      <c r="R74" s="67">
        <f t="shared" si="2"/>
        <v>0</v>
      </c>
      <c r="S74" s="67">
        <f t="shared" si="3"/>
        <v>0</v>
      </c>
      <c r="T74" s="67">
        <f t="shared" si="4"/>
        <v>0</v>
      </c>
      <c r="U74" s="67">
        <f t="shared" si="6"/>
        <v>0</v>
      </c>
      <c r="V74" s="67">
        <f t="shared" si="5"/>
        <v>0</v>
      </c>
      <c r="W74" s="67">
        <f t="shared" si="7"/>
        <v>0</v>
      </c>
    </row>
    <row r="75" spans="1:23" ht="13.5">
      <c r="A75" s="67">
        <v>65</v>
      </c>
      <c r="B75" s="68"/>
      <c r="C75" s="68"/>
      <c r="D75" s="68"/>
      <c r="E75" s="68"/>
      <c r="F75" s="69"/>
      <c r="G75" s="70" t="str">
        <f t="shared" ref="G75:G138" si="8">IF(F75="","",ROUNDDOWN((20170401-(YEAR(F75)*10000+MONTH(F75)*100+DAY(F75)))/10000,0))</f>
        <v/>
      </c>
      <c r="H75" s="71"/>
      <c r="I75" s="72"/>
      <c r="J75" s="72"/>
      <c r="K75" s="72"/>
      <c r="L75" s="72"/>
      <c r="M75" s="72"/>
      <c r="N75" s="72"/>
      <c r="O75" s="73"/>
      <c r="P75" s="74">
        <f t="shared" ref="P75:P138" si="9">SUM(R75:W75)</f>
        <v>0</v>
      </c>
      <c r="R75" s="67">
        <f t="shared" ref="R75:R138" si="10">IF(J75="",0,IF(J75="体験",300,IF(E75="学生・生徒",1000,2000)))</f>
        <v>0</v>
      </c>
      <c r="S75" s="67">
        <f t="shared" ref="S75:S138" si="11">IF(K75="",0,IF(E75="学生・生徒",1000,1500))</f>
        <v>0</v>
      </c>
      <c r="T75" s="67">
        <f t="shared" ref="T75:T138" si="12">IF(AND(R75&gt;0,S75&gt;0),-300,0)</f>
        <v>0</v>
      </c>
      <c r="U75" s="67">
        <f t="shared" si="6"/>
        <v>0</v>
      </c>
      <c r="V75" s="67">
        <f t="shared" ref="V75:V138" si="13">IF(L75="",0,IF(E75="学生・生徒",1200,1700))</f>
        <v>0</v>
      </c>
      <c r="W75" s="67">
        <f t="shared" si="7"/>
        <v>0</v>
      </c>
    </row>
    <row r="76" spans="1:23" ht="13.5">
      <c r="A76" s="67">
        <v>66</v>
      </c>
      <c r="B76" s="68"/>
      <c r="C76" s="68"/>
      <c r="D76" s="68"/>
      <c r="E76" s="68"/>
      <c r="F76" s="69"/>
      <c r="G76" s="70" t="str">
        <f t="shared" si="8"/>
        <v/>
      </c>
      <c r="H76" s="71"/>
      <c r="I76" s="72"/>
      <c r="J76" s="72"/>
      <c r="K76" s="72"/>
      <c r="L76" s="72"/>
      <c r="M76" s="72"/>
      <c r="N76" s="72"/>
      <c r="O76" s="73"/>
      <c r="P76" s="74">
        <f t="shared" si="9"/>
        <v>0</v>
      </c>
      <c r="R76" s="67">
        <f t="shared" si="10"/>
        <v>0</v>
      </c>
      <c r="S76" s="67">
        <f t="shared" si="11"/>
        <v>0</v>
      </c>
      <c r="T76" s="67">
        <f t="shared" si="12"/>
        <v>0</v>
      </c>
      <c r="U76" s="67">
        <f t="shared" ref="U76:U139" si="14">IF(OR(R76&gt;0,S76&gt;0),IF(AND(I76&gt;10000,I76&lt;100000000),0,300),0)</f>
        <v>0</v>
      </c>
      <c r="V76" s="67">
        <f t="shared" si="13"/>
        <v>0</v>
      </c>
      <c r="W76" s="67">
        <f t="shared" ref="W76:W139" si="15">IF(V76&gt;0,IF(AND(I76&gt;10000,I76&lt;100000000),0,300),0)</f>
        <v>0</v>
      </c>
    </row>
    <row r="77" spans="1:23" ht="13.5">
      <c r="A77" s="67">
        <v>67</v>
      </c>
      <c r="B77" s="68"/>
      <c r="C77" s="68"/>
      <c r="D77" s="68"/>
      <c r="E77" s="68"/>
      <c r="F77" s="69"/>
      <c r="G77" s="70" t="str">
        <f t="shared" si="8"/>
        <v/>
      </c>
      <c r="H77" s="71"/>
      <c r="I77" s="72"/>
      <c r="J77" s="72"/>
      <c r="K77" s="72"/>
      <c r="L77" s="72"/>
      <c r="M77" s="72"/>
      <c r="N77" s="72"/>
      <c r="O77" s="73"/>
      <c r="P77" s="74">
        <f t="shared" si="9"/>
        <v>0</v>
      </c>
      <c r="R77" s="67">
        <f t="shared" si="10"/>
        <v>0</v>
      </c>
      <c r="S77" s="67">
        <f t="shared" si="11"/>
        <v>0</v>
      </c>
      <c r="T77" s="67">
        <f t="shared" si="12"/>
        <v>0</v>
      </c>
      <c r="U77" s="67">
        <f t="shared" si="14"/>
        <v>0</v>
      </c>
      <c r="V77" s="67">
        <f t="shared" si="13"/>
        <v>0</v>
      </c>
      <c r="W77" s="67">
        <f t="shared" si="15"/>
        <v>0</v>
      </c>
    </row>
    <row r="78" spans="1:23" ht="13.5">
      <c r="A78" s="67">
        <v>68</v>
      </c>
      <c r="B78" s="68"/>
      <c r="C78" s="68"/>
      <c r="D78" s="68"/>
      <c r="E78" s="68"/>
      <c r="F78" s="69"/>
      <c r="G78" s="70" t="str">
        <f t="shared" si="8"/>
        <v/>
      </c>
      <c r="H78" s="71"/>
      <c r="I78" s="72"/>
      <c r="J78" s="72"/>
      <c r="K78" s="72"/>
      <c r="L78" s="72"/>
      <c r="M78" s="72"/>
      <c r="N78" s="72"/>
      <c r="O78" s="73"/>
      <c r="P78" s="74">
        <f t="shared" si="9"/>
        <v>0</v>
      </c>
      <c r="R78" s="67">
        <f t="shared" si="10"/>
        <v>0</v>
      </c>
      <c r="S78" s="67">
        <f t="shared" si="11"/>
        <v>0</v>
      </c>
      <c r="T78" s="67">
        <f t="shared" si="12"/>
        <v>0</v>
      </c>
      <c r="U78" s="67">
        <f t="shared" si="14"/>
        <v>0</v>
      </c>
      <c r="V78" s="67">
        <f t="shared" si="13"/>
        <v>0</v>
      </c>
      <c r="W78" s="67">
        <f t="shared" si="15"/>
        <v>0</v>
      </c>
    </row>
    <row r="79" spans="1:23" ht="13.5">
      <c r="A79" s="67">
        <v>69</v>
      </c>
      <c r="B79" s="68"/>
      <c r="C79" s="68"/>
      <c r="D79" s="68"/>
      <c r="E79" s="68"/>
      <c r="F79" s="69"/>
      <c r="G79" s="70" t="str">
        <f t="shared" si="8"/>
        <v/>
      </c>
      <c r="H79" s="71"/>
      <c r="I79" s="72"/>
      <c r="J79" s="72"/>
      <c r="K79" s="72"/>
      <c r="L79" s="72"/>
      <c r="M79" s="72"/>
      <c r="N79" s="72"/>
      <c r="O79" s="73"/>
      <c r="P79" s="74">
        <f t="shared" si="9"/>
        <v>0</v>
      </c>
      <c r="R79" s="67">
        <f t="shared" si="10"/>
        <v>0</v>
      </c>
      <c r="S79" s="67">
        <f t="shared" si="11"/>
        <v>0</v>
      </c>
      <c r="T79" s="67">
        <f t="shared" si="12"/>
        <v>0</v>
      </c>
      <c r="U79" s="67">
        <f t="shared" si="14"/>
        <v>0</v>
      </c>
      <c r="V79" s="67">
        <f t="shared" si="13"/>
        <v>0</v>
      </c>
      <c r="W79" s="67">
        <f t="shared" si="15"/>
        <v>0</v>
      </c>
    </row>
    <row r="80" spans="1:23" ht="13.5">
      <c r="A80" s="67">
        <v>70</v>
      </c>
      <c r="B80" s="68"/>
      <c r="C80" s="68"/>
      <c r="D80" s="68"/>
      <c r="E80" s="68"/>
      <c r="F80" s="69"/>
      <c r="G80" s="70" t="str">
        <f t="shared" si="8"/>
        <v/>
      </c>
      <c r="H80" s="71"/>
      <c r="I80" s="72"/>
      <c r="J80" s="72"/>
      <c r="K80" s="72"/>
      <c r="L80" s="72"/>
      <c r="M80" s="72"/>
      <c r="N80" s="72"/>
      <c r="O80" s="73"/>
      <c r="P80" s="74">
        <f t="shared" si="9"/>
        <v>0</v>
      </c>
      <c r="R80" s="67">
        <f t="shared" si="10"/>
        <v>0</v>
      </c>
      <c r="S80" s="67">
        <f t="shared" si="11"/>
        <v>0</v>
      </c>
      <c r="T80" s="67">
        <f t="shared" si="12"/>
        <v>0</v>
      </c>
      <c r="U80" s="67">
        <f t="shared" si="14"/>
        <v>0</v>
      </c>
      <c r="V80" s="67">
        <f t="shared" si="13"/>
        <v>0</v>
      </c>
      <c r="W80" s="67">
        <f t="shared" si="15"/>
        <v>0</v>
      </c>
    </row>
    <row r="81" spans="1:23" ht="13.5">
      <c r="A81" s="67">
        <v>71</v>
      </c>
      <c r="B81" s="68"/>
      <c r="C81" s="68"/>
      <c r="D81" s="68"/>
      <c r="E81" s="68"/>
      <c r="F81" s="69"/>
      <c r="G81" s="70" t="str">
        <f t="shared" si="8"/>
        <v/>
      </c>
      <c r="H81" s="71"/>
      <c r="I81" s="72"/>
      <c r="J81" s="72"/>
      <c r="K81" s="72"/>
      <c r="L81" s="72"/>
      <c r="M81" s="72"/>
      <c r="N81" s="72"/>
      <c r="O81" s="73"/>
      <c r="P81" s="74">
        <f t="shared" si="9"/>
        <v>0</v>
      </c>
      <c r="R81" s="67">
        <f t="shared" si="10"/>
        <v>0</v>
      </c>
      <c r="S81" s="67">
        <f t="shared" si="11"/>
        <v>0</v>
      </c>
      <c r="T81" s="67">
        <f t="shared" si="12"/>
        <v>0</v>
      </c>
      <c r="U81" s="67">
        <f t="shared" si="14"/>
        <v>0</v>
      </c>
      <c r="V81" s="67">
        <f t="shared" si="13"/>
        <v>0</v>
      </c>
      <c r="W81" s="67">
        <f t="shared" si="15"/>
        <v>0</v>
      </c>
    </row>
    <row r="82" spans="1:23" ht="13.5">
      <c r="A82" s="67">
        <v>72</v>
      </c>
      <c r="B82" s="68"/>
      <c r="C82" s="68"/>
      <c r="D82" s="68"/>
      <c r="E82" s="68"/>
      <c r="F82" s="69"/>
      <c r="G82" s="70" t="str">
        <f t="shared" si="8"/>
        <v/>
      </c>
      <c r="H82" s="71"/>
      <c r="I82" s="72"/>
      <c r="J82" s="72"/>
      <c r="K82" s="72"/>
      <c r="L82" s="72"/>
      <c r="M82" s="72"/>
      <c r="N82" s="72"/>
      <c r="O82" s="73"/>
      <c r="P82" s="74">
        <f t="shared" si="9"/>
        <v>0</v>
      </c>
      <c r="R82" s="67">
        <f t="shared" si="10"/>
        <v>0</v>
      </c>
      <c r="S82" s="67">
        <f t="shared" si="11"/>
        <v>0</v>
      </c>
      <c r="T82" s="67">
        <f t="shared" si="12"/>
        <v>0</v>
      </c>
      <c r="U82" s="67">
        <f t="shared" si="14"/>
        <v>0</v>
      </c>
      <c r="V82" s="67">
        <f t="shared" si="13"/>
        <v>0</v>
      </c>
      <c r="W82" s="67">
        <f t="shared" si="15"/>
        <v>0</v>
      </c>
    </row>
    <row r="83" spans="1:23" ht="13.5">
      <c r="A83" s="67">
        <v>73</v>
      </c>
      <c r="B83" s="68"/>
      <c r="C83" s="68"/>
      <c r="D83" s="68"/>
      <c r="E83" s="68"/>
      <c r="F83" s="69"/>
      <c r="G83" s="70" t="str">
        <f t="shared" si="8"/>
        <v/>
      </c>
      <c r="H83" s="71"/>
      <c r="I83" s="72"/>
      <c r="J83" s="72"/>
      <c r="K83" s="72"/>
      <c r="L83" s="72"/>
      <c r="M83" s="72"/>
      <c r="N83" s="72"/>
      <c r="O83" s="73"/>
      <c r="P83" s="74">
        <f t="shared" si="9"/>
        <v>0</v>
      </c>
      <c r="R83" s="67">
        <f t="shared" si="10"/>
        <v>0</v>
      </c>
      <c r="S83" s="67">
        <f t="shared" si="11"/>
        <v>0</v>
      </c>
      <c r="T83" s="67">
        <f t="shared" si="12"/>
        <v>0</v>
      </c>
      <c r="U83" s="67">
        <f t="shared" si="14"/>
        <v>0</v>
      </c>
      <c r="V83" s="67">
        <f t="shared" si="13"/>
        <v>0</v>
      </c>
      <c r="W83" s="67">
        <f t="shared" si="15"/>
        <v>0</v>
      </c>
    </row>
    <row r="84" spans="1:23" ht="13.5">
      <c r="A84" s="67">
        <v>74</v>
      </c>
      <c r="B84" s="68"/>
      <c r="C84" s="68"/>
      <c r="D84" s="68"/>
      <c r="E84" s="68"/>
      <c r="F84" s="69"/>
      <c r="G84" s="70" t="str">
        <f t="shared" si="8"/>
        <v/>
      </c>
      <c r="H84" s="71"/>
      <c r="I84" s="72"/>
      <c r="J84" s="72"/>
      <c r="K84" s="72"/>
      <c r="L84" s="72"/>
      <c r="M84" s="72"/>
      <c r="N84" s="72"/>
      <c r="O84" s="73"/>
      <c r="P84" s="74">
        <f t="shared" si="9"/>
        <v>0</v>
      </c>
      <c r="R84" s="67">
        <f t="shared" si="10"/>
        <v>0</v>
      </c>
      <c r="S84" s="67">
        <f t="shared" si="11"/>
        <v>0</v>
      </c>
      <c r="T84" s="67">
        <f t="shared" si="12"/>
        <v>0</v>
      </c>
      <c r="U84" s="67">
        <f t="shared" si="14"/>
        <v>0</v>
      </c>
      <c r="V84" s="67">
        <f t="shared" si="13"/>
        <v>0</v>
      </c>
      <c r="W84" s="67">
        <f t="shared" si="15"/>
        <v>0</v>
      </c>
    </row>
    <row r="85" spans="1:23" ht="13.5">
      <c r="A85" s="67">
        <v>75</v>
      </c>
      <c r="B85" s="68"/>
      <c r="C85" s="68"/>
      <c r="D85" s="68"/>
      <c r="E85" s="68"/>
      <c r="F85" s="69"/>
      <c r="G85" s="70" t="str">
        <f t="shared" si="8"/>
        <v/>
      </c>
      <c r="H85" s="71"/>
      <c r="I85" s="72"/>
      <c r="J85" s="72"/>
      <c r="K85" s="72"/>
      <c r="L85" s="72"/>
      <c r="M85" s="72"/>
      <c r="N85" s="72"/>
      <c r="O85" s="73"/>
      <c r="P85" s="74">
        <f t="shared" si="9"/>
        <v>0</v>
      </c>
      <c r="R85" s="67">
        <f t="shared" si="10"/>
        <v>0</v>
      </c>
      <c r="S85" s="67">
        <f t="shared" si="11"/>
        <v>0</v>
      </c>
      <c r="T85" s="67">
        <f t="shared" si="12"/>
        <v>0</v>
      </c>
      <c r="U85" s="67">
        <f t="shared" si="14"/>
        <v>0</v>
      </c>
      <c r="V85" s="67">
        <f t="shared" si="13"/>
        <v>0</v>
      </c>
      <c r="W85" s="67">
        <f t="shared" si="15"/>
        <v>0</v>
      </c>
    </row>
    <row r="86" spans="1:23" ht="13.5">
      <c r="A86" s="67">
        <v>76</v>
      </c>
      <c r="B86" s="68"/>
      <c r="C86" s="68"/>
      <c r="D86" s="68"/>
      <c r="E86" s="68"/>
      <c r="F86" s="69"/>
      <c r="G86" s="70" t="str">
        <f t="shared" si="8"/>
        <v/>
      </c>
      <c r="H86" s="71"/>
      <c r="I86" s="72"/>
      <c r="J86" s="72"/>
      <c r="K86" s="72"/>
      <c r="L86" s="72"/>
      <c r="M86" s="72"/>
      <c r="N86" s="72"/>
      <c r="O86" s="73"/>
      <c r="P86" s="74">
        <f t="shared" si="9"/>
        <v>0</v>
      </c>
      <c r="R86" s="67">
        <f t="shared" si="10"/>
        <v>0</v>
      </c>
      <c r="S86" s="67">
        <f t="shared" si="11"/>
        <v>0</v>
      </c>
      <c r="T86" s="67">
        <f t="shared" si="12"/>
        <v>0</v>
      </c>
      <c r="U86" s="67">
        <f t="shared" si="14"/>
        <v>0</v>
      </c>
      <c r="V86" s="67">
        <f t="shared" si="13"/>
        <v>0</v>
      </c>
      <c r="W86" s="67">
        <f t="shared" si="15"/>
        <v>0</v>
      </c>
    </row>
    <row r="87" spans="1:23" ht="13.5">
      <c r="A87" s="67">
        <v>77</v>
      </c>
      <c r="B87" s="68"/>
      <c r="C87" s="68"/>
      <c r="D87" s="68"/>
      <c r="E87" s="68"/>
      <c r="F87" s="69"/>
      <c r="G87" s="70" t="str">
        <f t="shared" si="8"/>
        <v/>
      </c>
      <c r="H87" s="71"/>
      <c r="I87" s="72"/>
      <c r="J87" s="72"/>
      <c r="K87" s="72"/>
      <c r="L87" s="72"/>
      <c r="M87" s="72"/>
      <c r="N87" s="72"/>
      <c r="O87" s="73"/>
      <c r="P87" s="74">
        <f t="shared" si="9"/>
        <v>0</v>
      </c>
      <c r="R87" s="67">
        <f t="shared" si="10"/>
        <v>0</v>
      </c>
      <c r="S87" s="67">
        <f t="shared" si="11"/>
        <v>0</v>
      </c>
      <c r="T87" s="67">
        <f t="shared" si="12"/>
        <v>0</v>
      </c>
      <c r="U87" s="67">
        <f t="shared" si="14"/>
        <v>0</v>
      </c>
      <c r="V87" s="67">
        <f t="shared" si="13"/>
        <v>0</v>
      </c>
      <c r="W87" s="67">
        <f t="shared" si="15"/>
        <v>0</v>
      </c>
    </row>
    <row r="88" spans="1:23" ht="13.5">
      <c r="A88" s="67">
        <v>78</v>
      </c>
      <c r="B88" s="68"/>
      <c r="C88" s="68"/>
      <c r="D88" s="68"/>
      <c r="E88" s="68"/>
      <c r="F88" s="69"/>
      <c r="G88" s="70" t="str">
        <f t="shared" si="8"/>
        <v/>
      </c>
      <c r="H88" s="71"/>
      <c r="I88" s="72"/>
      <c r="J88" s="72"/>
      <c r="K88" s="72"/>
      <c r="L88" s="72"/>
      <c r="M88" s="72"/>
      <c r="N88" s="72"/>
      <c r="O88" s="73"/>
      <c r="P88" s="74">
        <f t="shared" si="9"/>
        <v>0</v>
      </c>
      <c r="R88" s="67">
        <f t="shared" si="10"/>
        <v>0</v>
      </c>
      <c r="S88" s="67">
        <f t="shared" si="11"/>
        <v>0</v>
      </c>
      <c r="T88" s="67">
        <f t="shared" si="12"/>
        <v>0</v>
      </c>
      <c r="U88" s="67">
        <f t="shared" si="14"/>
        <v>0</v>
      </c>
      <c r="V88" s="67">
        <f t="shared" si="13"/>
        <v>0</v>
      </c>
      <c r="W88" s="67">
        <f t="shared" si="15"/>
        <v>0</v>
      </c>
    </row>
    <row r="89" spans="1:23" ht="13.5">
      <c r="A89" s="67">
        <v>79</v>
      </c>
      <c r="B89" s="68"/>
      <c r="C89" s="68"/>
      <c r="D89" s="68"/>
      <c r="E89" s="68"/>
      <c r="F89" s="69"/>
      <c r="G89" s="70" t="str">
        <f t="shared" si="8"/>
        <v/>
      </c>
      <c r="H89" s="71"/>
      <c r="I89" s="72"/>
      <c r="J89" s="72"/>
      <c r="K89" s="72"/>
      <c r="L89" s="72"/>
      <c r="M89" s="72"/>
      <c r="N89" s="72"/>
      <c r="O89" s="73"/>
      <c r="P89" s="74">
        <f t="shared" si="9"/>
        <v>0</v>
      </c>
      <c r="R89" s="67">
        <f t="shared" si="10"/>
        <v>0</v>
      </c>
      <c r="S89" s="67">
        <f t="shared" si="11"/>
        <v>0</v>
      </c>
      <c r="T89" s="67">
        <f t="shared" si="12"/>
        <v>0</v>
      </c>
      <c r="U89" s="67">
        <f t="shared" si="14"/>
        <v>0</v>
      </c>
      <c r="V89" s="67">
        <f t="shared" si="13"/>
        <v>0</v>
      </c>
      <c r="W89" s="67">
        <f t="shared" si="15"/>
        <v>0</v>
      </c>
    </row>
    <row r="90" spans="1:23" ht="13.5">
      <c r="A90" s="67">
        <v>80</v>
      </c>
      <c r="B90" s="68"/>
      <c r="C90" s="68"/>
      <c r="D90" s="68"/>
      <c r="E90" s="68"/>
      <c r="F90" s="69"/>
      <c r="G90" s="70" t="str">
        <f t="shared" si="8"/>
        <v/>
      </c>
      <c r="H90" s="71"/>
      <c r="I90" s="72"/>
      <c r="J90" s="72"/>
      <c r="K90" s="72"/>
      <c r="L90" s="72"/>
      <c r="M90" s="72"/>
      <c r="N90" s="72"/>
      <c r="O90" s="73"/>
      <c r="P90" s="74">
        <f t="shared" si="9"/>
        <v>0</v>
      </c>
      <c r="R90" s="67">
        <f t="shared" si="10"/>
        <v>0</v>
      </c>
      <c r="S90" s="67">
        <f t="shared" si="11"/>
        <v>0</v>
      </c>
      <c r="T90" s="67">
        <f t="shared" si="12"/>
        <v>0</v>
      </c>
      <c r="U90" s="67">
        <f t="shared" si="14"/>
        <v>0</v>
      </c>
      <c r="V90" s="67">
        <f t="shared" si="13"/>
        <v>0</v>
      </c>
      <c r="W90" s="67">
        <f t="shared" si="15"/>
        <v>0</v>
      </c>
    </row>
    <row r="91" spans="1:23" ht="13.5">
      <c r="A91" s="67">
        <v>81</v>
      </c>
      <c r="B91" s="68"/>
      <c r="C91" s="68"/>
      <c r="D91" s="68"/>
      <c r="E91" s="68"/>
      <c r="F91" s="69"/>
      <c r="G91" s="70" t="str">
        <f t="shared" si="8"/>
        <v/>
      </c>
      <c r="H91" s="71"/>
      <c r="I91" s="72"/>
      <c r="J91" s="72"/>
      <c r="K91" s="72"/>
      <c r="L91" s="72"/>
      <c r="M91" s="72"/>
      <c r="N91" s="72"/>
      <c r="O91" s="73"/>
      <c r="P91" s="74">
        <f t="shared" si="9"/>
        <v>0</v>
      </c>
      <c r="R91" s="67">
        <f t="shared" si="10"/>
        <v>0</v>
      </c>
      <c r="S91" s="67">
        <f t="shared" si="11"/>
        <v>0</v>
      </c>
      <c r="T91" s="67">
        <f t="shared" si="12"/>
        <v>0</v>
      </c>
      <c r="U91" s="67">
        <f t="shared" si="14"/>
        <v>0</v>
      </c>
      <c r="V91" s="67">
        <f t="shared" si="13"/>
        <v>0</v>
      </c>
      <c r="W91" s="67">
        <f t="shared" si="15"/>
        <v>0</v>
      </c>
    </row>
    <row r="92" spans="1:23" ht="13.5">
      <c r="A92" s="67">
        <v>82</v>
      </c>
      <c r="B92" s="68"/>
      <c r="C92" s="68"/>
      <c r="D92" s="68"/>
      <c r="E92" s="68"/>
      <c r="F92" s="69"/>
      <c r="G92" s="70" t="str">
        <f t="shared" si="8"/>
        <v/>
      </c>
      <c r="H92" s="71"/>
      <c r="I92" s="72"/>
      <c r="J92" s="72"/>
      <c r="K92" s="72"/>
      <c r="L92" s="72"/>
      <c r="M92" s="72"/>
      <c r="N92" s="72"/>
      <c r="O92" s="73"/>
      <c r="P92" s="74">
        <f t="shared" si="9"/>
        <v>0</v>
      </c>
      <c r="R92" s="67">
        <f t="shared" si="10"/>
        <v>0</v>
      </c>
      <c r="S92" s="67">
        <f t="shared" si="11"/>
        <v>0</v>
      </c>
      <c r="T92" s="67">
        <f t="shared" si="12"/>
        <v>0</v>
      </c>
      <c r="U92" s="67">
        <f t="shared" si="14"/>
        <v>0</v>
      </c>
      <c r="V92" s="67">
        <f t="shared" si="13"/>
        <v>0</v>
      </c>
      <c r="W92" s="67">
        <f t="shared" si="15"/>
        <v>0</v>
      </c>
    </row>
    <row r="93" spans="1:23" ht="13.5">
      <c r="A93" s="67">
        <v>83</v>
      </c>
      <c r="B93" s="68"/>
      <c r="C93" s="68"/>
      <c r="D93" s="68"/>
      <c r="E93" s="68"/>
      <c r="F93" s="69"/>
      <c r="G93" s="70" t="str">
        <f t="shared" si="8"/>
        <v/>
      </c>
      <c r="H93" s="71"/>
      <c r="I93" s="72"/>
      <c r="J93" s="72"/>
      <c r="K93" s="72"/>
      <c r="L93" s="72"/>
      <c r="M93" s="72"/>
      <c r="N93" s="72"/>
      <c r="O93" s="73"/>
      <c r="P93" s="74">
        <f t="shared" si="9"/>
        <v>0</v>
      </c>
      <c r="R93" s="67">
        <f t="shared" si="10"/>
        <v>0</v>
      </c>
      <c r="S93" s="67">
        <f t="shared" si="11"/>
        <v>0</v>
      </c>
      <c r="T93" s="67">
        <f t="shared" si="12"/>
        <v>0</v>
      </c>
      <c r="U93" s="67">
        <f t="shared" si="14"/>
        <v>0</v>
      </c>
      <c r="V93" s="67">
        <f t="shared" si="13"/>
        <v>0</v>
      </c>
      <c r="W93" s="67">
        <f t="shared" si="15"/>
        <v>0</v>
      </c>
    </row>
    <row r="94" spans="1:23" ht="13.5">
      <c r="A94" s="67">
        <v>84</v>
      </c>
      <c r="B94" s="68"/>
      <c r="C94" s="68"/>
      <c r="D94" s="68"/>
      <c r="E94" s="68"/>
      <c r="F94" s="69"/>
      <c r="G94" s="70" t="str">
        <f t="shared" si="8"/>
        <v/>
      </c>
      <c r="H94" s="71"/>
      <c r="I94" s="72"/>
      <c r="J94" s="72"/>
      <c r="K94" s="72"/>
      <c r="L94" s="72"/>
      <c r="M94" s="72"/>
      <c r="N94" s="72"/>
      <c r="O94" s="73"/>
      <c r="P94" s="74">
        <f t="shared" si="9"/>
        <v>0</v>
      </c>
      <c r="R94" s="67">
        <f t="shared" si="10"/>
        <v>0</v>
      </c>
      <c r="S94" s="67">
        <f t="shared" si="11"/>
        <v>0</v>
      </c>
      <c r="T94" s="67">
        <f t="shared" si="12"/>
        <v>0</v>
      </c>
      <c r="U94" s="67">
        <f t="shared" si="14"/>
        <v>0</v>
      </c>
      <c r="V94" s="67">
        <f t="shared" si="13"/>
        <v>0</v>
      </c>
      <c r="W94" s="67">
        <f t="shared" si="15"/>
        <v>0</v>
      </c>
    </row>
    <row r="95" spans="1:23" ht="13.5">
      <c r="A95" s="67">
        <v>85</v>
      </c>
      <c r="B95" s="68"/>
      <c r="C95" s="68"/>
      <c r="D95" s="68"/>
      <c r="E95" s="68"/>
      <c r="F95" s="69"/>
      <c r="G95" s="70" t="str">
        <f t="shared" si="8"/>
        <v/>
      </c>
      <c r="H95" s="71"/>
      <c r="I95" s="72"/>
      <c r="J95" s="72"/>
      <c r="K95" s="72"/>
      <c r="L95" s="72"/>
      <c r="M95" s="72"/>
      <c r="N95" s="72"/>
      <c r="O95" s="73"/>
      <c r="P95" s="74">
        <f t="shared" si="9"/>
        <v>0</v>
      </c>
      <c r="R95" s="67">
        <f t="shared" si="10"/>
        <v>0</v>
      </c>
      <c r="S95" s="67">
        <f t="shared" si="11"/>
        <v>0</v>
      </c>
      <c r="T95" s="67">
        <f t="shared" si="12"/>
        <v>0</v>
      </c>
      <c r="U95" s="67">
        <f t="shared" si="14"/>
        <v>0</v>
      </c>
      <c r="V95" s="67">
        <f t="shared" si="13"/>
        <v>0</v>
      </c>
      <c r="W95" s="67">
        <f t="shared" si="15"/>
        <v>0</v>
      </c>
    </row>
    <row r="96" spans="1:23" ht="13.5">
      <c r="A96" s="67">
        <v>86</v>
      </c>
      <c r="B96" s="68"/>
      <c r="C96" s="68"/>
      <c r="D96" s="68"/>
      <c r="E96" s="68"/>
      <c r="F96" s="69"/>
      <c r="G96" s="70" t="str">
        <f t="shared" si="8"/>
        <v/>
      </c>
      <c r="H96" s="71"/>
      <c r="I96" s="72"/>
      <c r="J96" s="72"/>
      <c r="K96" s="72"/>
      <c r="L96" s="72"/>
      <c r="M96" s="72"/>
      <c r="N96" s="72"/>
      <c r="O96" s="73"/>
      <c r="P96" s="74">
        <f t="shared" si="9"/>
        <v>0</v>
      </c>
      <c r="R96" s="67">
        <f t="shared" si="10"/>
        <v>0</v>
      </c>
      <c r="S96" s="67">
        <f t="shared" si="11"/>
        <v>0</v>
      </c>
      <c r="T96" s="67">
        <f t="shared" si="12"/>
        <v>0</v>
      </c>
      <c r="U96" s="67">
        <f t="shared" si="14"/>
        <v>0</v>
      </c>
      <c r="V96" s="67">
        <f t="shared" si="13"/>
        <v>0</v>
      </c>
      <c r="W96" s="67">
        <f t="shared" si="15"/>
        <v>0</v>
      </c>
    </row>
    <row r="97" spans="1:23" ht="13.5">
      <c r="A97" s="67">
        <v>87</v>
      </c>
      <c r="B97" s="68"/>
      <c r="C97" s="68"/>
      <c r="D97" s="68"/>
      <c r="E97" s="68"/>
      <c r="F97" s="69"/>
      <c r="G97" s="70" t="str">
        <f t="shared" si="8"/>
        <v/>
      </c>
      <c r="H97" s="71"/>
      <c r="I97" s="72"/>
      <c r="J97" s="72"/>
      <c r="K97" s="72"/>
      <c r="L97" s="72"/>
      <c r="M97" s="72"/>
      <c r="N97" s="72"/>
      <c r="O97" s="73"/>
      <c r="P97" s="74">
        <f t="shared" si="9"/>
        <v>0</v>
      </c>
      <c r="R97" s="67">
        <f t="shared" si="10"/>
        <v>0</v>
      </c>
      <c r="S97" s="67">
        <f t="shared" si="11"/>
        <v>0</v>
      </c>
      <c r="T97" s="67">
        <f t="shared" si="12"/>
        <v>0</v>
      </c>
      <c r="U97" s="67">
        <f t="shared" si="14"/>
        <v>0</v>
      </c>
      <c r="V97" s="67">
        <f t="shared" si="13"/>
        <v>0</v>
      </c>
      <c r="W97" s="67">
        <f t="shared" si="15"/>
        <v>0</v>
      </c>
    </row>
    <row r="98" spans="1:23" ht="13.5">
      <c r="A98" s="67">
        <v>88</v>
      </c>
      <c r="B98" s="68"/>
      <c r="C98" s="68"/>
      <c r="D98" s="68"/>
      <c r="E98" s="68"/>
      <c r="F98" s="69"/>
      <c r="G98" s="70" t="str">
        <f t="shared" si="8"/>
        <v/>
      </c>
      <c r="H98" s="71"/>
      <c r="I98" s="72"/>
      <c r="J98" s="72"/>
      <c r="K98" s="72"/>
      <c r="L98" s="72"/>
      <c r="M98" s="72"/>
      <c r="N98" s="72"/>
      <c r="O98" s="73"/>
      <c r="P98" s="74">
        <f t="shared" si="9"/>
        <v>0</v>
      </c>
      <c r="R98" s="67">
        <f t="shared" si="10"/>
        <v>0</v>
      </c>
      <c r="S98" s="67">
        <f t="shared" si="11"/>
        <v>0</v>
      </c>
      <c r="T98" s="67">
        <f t="shared" si="12"/>
        <v>0</v>
      </c>
      <c r="U98" s="67">
        <f t="shared" si="14"/>
        <v>0</v>
      </c>
      <c r="V98" s="67">
        <f t="shared" si="13"/>
        <v>0</v>
      </c>
      <c r="W98" s="67">
        <f t="shared" si="15"/>
        <v>0</v>
      </c>
    </row>
    <row r="99" spans="1:23" ht="13.5">
      <c r="A99" s="67">
        <v>89</v>
      </c>
      <c r="B99" s="68"/>
      <c r="C99" s="68"/>
      <c r="D99" s="68"/>
      <c r="E99" s="68"/>
      <c r="F99" s="69"/>
      <c r="G99" s="70" t="str">
        <f t="shared" si="8"/>
        <v/>
      </c>
      <c r="H99" s="71"/>
      <c r="I99" s="72"/>
      <c r="J99" s="72"/>
      <c r="K99" s="72"/>
      <c r="L99" s="72"/>
      <c r="M99" s="72"/>
      <c r="N99" s="72"/>
      <c r="O99" s="73"/>
      <c r="P99" s="74">
        <f t="shared" si="9"/>
        <v>0</v>
      </c>
      <c r="R99" s="67">
        <f t="shared" si="10"/>
        <v>0</v>
      </c>
      <c r="S99" s="67">
        <f t="shared" si="11"/>
        <v>0</v>
      </c>
      <c r="T99" s="67">
        <f t="shared" si="12"/>
        <v>0</v>
      </c>
      <c r="U99" s="67">
        <f t="shared" si="14"/>
        <v>0</v>
      </c>
      <c r="V99" s="67">
        <f t="shared" si="13"/>
        <v>0</v>
      </c>
      <c r="W99" s="67">
        <f t="shared" si="15"/>
        <v>0</v>
      </c>
    </row>
    <row r="100" spans="1:23" ht="13.5">
      <c r="A100" s="67">
        <v>90</v>
      </c>
      <c r="B100" s="68"/>
      <c r="C100" s="68"/>
      <c r="D100" s="68"/>
      <c r="E100" s="68"/>
      <c r="F100" s="69"/>
      <c r="G100" s="70" t="str">
        <f t="shared" si="8"/>
        <v/>
      </c>
      <c r="H100" s="71"/>
      <c r="I100" s="72"/>
      <c r="J100" s="72"/>
      <c r="K100" s="72"/>
      <c r="L100" s="72"/>
      <c r="M100" s="72"/>
      <c r="N100" s="72"/>
      <c r="O100" s="73"/>
      <c r="P100" s="74">
        <f t="shared" si="9"/>
        <v>0</v>
      </c>
      <c r="R100" s="67">
        <f t="shared" si="10"/>
        <v>0</v>
      </c>
      <c r="S100" s="67">
        <f t="shared" si="11"/>
        <v>0</v>
      </c>
      <c r="T100" s="67">
        <f t="shared" si="12"/>
        <v>0</v>
      </c>
      <c r="U100" s="67">
        <f t="shared" si="14"/>
        <v>0</v>
      </c>
      <c r="V100" s="67">
        <f t="shared" si="13"/>
        <v>0</v>
      </c>
      <c r="W100" s="67">
        <f t="shared" si="15"/>
        <v>0</v>
      </c>
    </row>
    <row r="101" spans="1:23" ht="13.5">
      <c r="A101" s="67">
        <v>91</v>
      </c>
      <c r="B101" s="68"/>
      <c r="C101" s="68"/>
      <c r="D101" s="68"/>
      <c r="E101" s="68"/>
      <c r="F101" s="69"/>
      <c r="G101" s="70" t="str">
        <f t="shared" si="8"/>
        <v/>
      </c>
      <c r="H101" s="71"/>
      <c r="I101" s="72"/>
      <c r="J101" s="72"/>
      <c r="K101" s="72"/>
      <c r="L101" s="72"/>
      <c r="M101" s="72"/>
      <c r="N101" s="72"/>
      <c r="O101" s="73"/>
      <c r="P101" s="74">
        <f t="shared" si="9"/>
        <v>0</v>
      </c>
      <c r="R101" s="67">
        <f t="shared" si="10"/>
        <v>0</v>
      </c>
      <c r="S101" s="67">
        <f t="shared" si="11"/>
        <v>0</v>
      </c>
      <c r="T101" s="67">
        <f t="shared" si="12"/>
        <v>0</v>
      </c>
      <c r="U101" s="67">
        <f t="shared" si="14"/>
        <v>0</v>
      </c>
      <c r="V101" s="67">
        <f t="shared" si="13"/>
        <v>0</v>
      </c>
      <c r="W101" s="67">
        <f t="shared" si="15"/>
        <v>0</v>
      </c>
    </row>
    <row r="102" spans="1:23" ht="13.5">
      <c r="A102" s="67">
        <v>92</v>
      </c>
      <c r="B102" s="68"/>
      <c r="C102" s="68"/>
      <c r="D102" s="68"/>
      <c r="E102" s="68"/>
      <c r="F102" s="69"/>
      <c r="G102" s="70" t="str">
        <f t="shared" si="8"/>
        <v/>
      </c>
      <c r="H102" s="71"/>
      <c r="I102" s="72"/>
      <c r="J102" s="72"/>
      <c r="K102" s="72"/>
      <c r="L102" s="72"/>
      <c r="M102" s="72"/>
      <c r="N102" s="72"/>
      <c r="O102" s="73"/>
      <c r="P102" s="74">
        <f t="shared" si="9"/>
        <v>0</v>
      </c>
      <c r="R102" s="67">
        <f t="shared" si="10"/>
        <v>0</v>
      </c>
      <c r="S102" s="67">
        <f t="shared" si="11"/>
        <v>0</v>
      </c>
      <c r="T102" s="67">
        <f t="shared" si="12"/>
        <v>0</v>
      </c>
      <c r="U102" s="67">
        <f t="shared" si="14"/>
        <v>0</v>
      </c>
      <c r="V102" s="67">
        <f t="shared" si="13"/>
        <v>0</v>
      </c>
      <c r="W102" s="67">
        <f t="shared" si="15"/>
        <v>0</v>
      </c>
    </row>
    <row r="103" spans="1:23" ht="13.5">
      <c r="A103" s="67">
        <v>93</v>
      </c>
      <c r="B103" s="68"/>
      <c r="C103" s="68"/>
      <c r="D103" s="68"/>
      <c r="E103" s="68"/>
      <c r="F103" s="69"/>
      <c r="G103" s="70" t="str">
        <f t="shared" si="8"/>
        <v/>
      </c>
      <c r="H103" s="71"/>
      <c r="I103" s="72"/>
      <c r="J103" s="72"/>
      <c r="K103" s="72"/>
      <c r="L103" s="72"/>
      <c r="M103" s="72"/>
      <c r="N103" s="72"/>
      <c r="O103" s="73"/>
      <c r="P103" s="74">
        <f t="shared" si="9"/>
        <v>0</v>
      </c>
      <c r="R103" s="67">
        <f t="shared" si="10"/>
        <v>0</v>
      </c>
      <c r="S103" s="67">
        <f t="shared" si="11"/>
        <v>0</v>
      </c>
      <c r="T103" s="67">
        <f t="shared" si="12"/>
        <v>0</v>
      </c>
      <c r="U103" s="67">
        <f t="shared" si="14"/>
        <v>0</v>
      </c>
      <c r="V103" s="67">
        <f t="shared" si="13"/>
        <v>0</v>
      </c>
      <c r="W103" s="67">
        <f t="shared" si="15"/>
        <v>0</v>
      </c>
    </row>
    <row r="104" spans="1:23" ht="13.5">
      <c r="A104" s="67">
        <v>94</v>
      </c>
      <c r="B104" s="68"/>
      <c r="C104" s="68"/>
      <c r="D104" s="68"/>
      <c r="E104" s="68"/>
      <c r="F104" s="69"/>
      <c r="G104" s="70" t="str">
        <f t="shared" si="8"/>
        <v/>
      </c>
      <c r="H104" s="71"/>
      <c r="I104" s="72"/>
      <c r="J104" s="72"/>
      <c r="K104" s="72"/>
      <c r="L104" s="72"/>
      <c r="M104" s="72"/>
      <c r="N104" s="72"/>
      <c r="O104" s="73"/>
      <c r="P104" s="74">
        <f t="shared" si="9"/>
        <v>0</v>
      </c>
      <c r="R104" s="67">
        <f t="shared" si="10"/>
        <v>0</v>
      </c>
      <c r="S104" s="67">
        <f t="shared" si="11"/>
        <v>0</v>
      </c>
      <c r="T104" s="67">
        <f t="shared" si="12"/>
        <v>0</v>
      </c>
      <c r="U104" s="67">
        <f t="shared" si="14"/>
        <v>0</v>
      </c>
      <c r="V104" s="67">
        <f t="shared" si="13"/>
        <v>0</v>
      </c>
      <c r="W104" s="67">
        <f t="shared" si="15"/>
        <v>0</v>
      </c>
    </row>
    <row r="105" spans="1:23" ht="13.5">
      <c r="A105" s="67">
        <v>95</v>
      </c>
      <c r="B105" s="68"/>
      <c r="C105" s="68"/>
      <c r="D105" s="68"/>
      <c r="E105" s="68"/>
      <c r="F105" s="69"/>
      <c r="G105" s="70" t="str">
        <f t="shared" si="8"/>
        <v/>
      </c>
      <c r="H105" s="71"/>
      <c r="I105" s="72"/>
      <c r="J105" s="72"/>
      <c r="K105" s="72"/>
      <c r="L105" s="72"/>
      <c r="M105" s="72"/>
      <c r="N105" s="72"/>
      <c r="O105" s="73"/>
      <c r="P105" s="74">
        <f t="shared" si="9"/>
        <v>0</v>
      </c>
      <c r="R105" s="67">
        <f t="shared" si="10"/>
        <v>0</v>
      </c>
      <c r="S105" s="67">
        <f t="shared" si="11"/>
        <v>0</v>
      </c>
      <c r="T105" s="67">
        <f t="shared" si="12"/>
        <v>0</v>
      </c>
      <c r="U105" s="67">
        <f t="shared" si="14"/>
        <v>0</v>
      </c>
      <c r="V105" s="67">
        <f t="shared" si="13"/>
        <v>0</v>
      </c>
      <c r="W105" s="67">
        <f t="shared" si="15"/>
        <v>0</v>
      </c>
    </row>
    <row r="106" spans="1:23" ht="13.5">
      <c r="A106" s="67">
        <v>96</v>
      </c>
      <c r="B106" s="68"/>
      <c r="C106" s="68"/>
      <c r="D106" s="68"/>
      <c r="E106" s="68"/>
      <c r="F106" s="69"/>
      <c r="G106" s="70" t="str">
        <f t="shared" si="8"/>
        <v/>
      </c>
      <c r="H106" s="71"/>
      <c r="I106" s="72"/>
      <c r="J106" s="72"/>
      <c r="K106" s="72"/>
      <c r="L106" s="72"/>
      <c r="M106" s="72"/>
      <c r="N106" s="72"/>
      <c r="O106" s="73"/>
      <c r="P106" s="74">
        <f t="shared" si="9"/>
        <v>0</v>
      </c>
      <c r="R106" s="67">
        <f t="shared" si="10"/>
        <v>0</v>
      </c>
      <c r="S106" s="67">
        <f t="shared" si="11"/>
        <v>0</v>
      </c>
      <c r="T106" s="67">
        <f t="shared" si="12"/>
        <v>0</v>
      </c>
      <c r="U106" s="67">
        <f t="shared" si="14"/>
        <v>0</v>
      </c>
      <c r="V106" s="67">
        <f t="shared" si="13"/>
        <v>0</v>
      </c>
      <c r="W106" s="67">
        <f t="shared" si="15"/>
        <v>0</v>
      </c>
    </row>
    <row r="107" spans="1:23" ht="13.5">
      <c r="A107" s="67">
        <v>97</v>
      </c>
      <c r="B107" s="68"/>
      <c r="C107" s="68"/>
      <c r="D107" s="68"/>
      <c r="E107" s="68"/>
      <c r="F107" s="69"/>
      <c r="G107" s="70" t="str">
        <f t="shared" si="8"/>
        <v/>
      </c>
      <c r="H107" s="71"/>
      <c r="I107" s="72"/>
      <c r="J107" s="72"/>
      <c r="K107" s="72"/>
      <c r="L107" s="72"/>
      <c r="M107" s="72"/>
      <c r="N107" s="72"/>
      <c r="O107" s="73"/>
      <c r="P107" s="74">
        <f t="shared" si="9"/>
        <v>0</v>
      </c>
      <c r="R107" s="67">
        <f t="shared" si="10"/>
        <v>0</v>
      </c>
      <c r="S107" s="67">
        <f t="shared" si="11"/>
        <v>0</v>
      </c>
      <c r="T107" s="67">
        <f t="shared" si="12"/>
        <v>0</v>
      </c>
      <c r="U107" s="67">
        <f t="shared" si="14"/>
        <v>0</v>
      </c>
      <c r="V107" s="67">
        <f t="shared" si="13"/>
        <v>0</v>
      </c>
      <c r="W107" s="67">
        <f t="shared" si="15"/>
        <v>0</v>
      </c>
    </row>
    <row r="108" spans="1:23" ht="13.5">
      <c r="A108" s="67">
        <v>98</v>
      </c>
      <c r="B108" s="68"/>
      <c r="C108" s="68"/>
      <c r="D108" s="68"/>
      <c r="E108" s="68"/>
      <c r="F108" s="69"/>
      <c r="G108" s="70" t="str">
        <f t="shared" si="8"/>
        <v/>
      </c>
      <c r="H108" s="71"/>
      <c r="I108" s="72"/>
      <c r="J108" s="72"/>
      <c r="K108" s="72"/>
      <c r="L108" s="72"/>
      <c r="M108" s="72"/>
      <c r="N108" s="72"/>
      <c r="O108" s="73"/>
      <c r="P108" s="74">
        <f t="shared" si="9"/>
        <v>0</v>
      </c>
      <c r="R108" s="67">
        <f t="shared" si="10"/>
        <v>0</v>
      </c>
      <c r="S108" s="67">
        <f t="shared" si="11"/>
        <v>0</v>
      </c>
      <c r="T108" s="67">
        <f t="shared" si="12"/>
        <v>0</v>
      </c>
      <c r="U108" s="67">
        <f t="shared" si="14"/>
        <v>0</v>
      </c>
      <c r="V108" s="67">
        <f t="shared" si="13"/>
        <v>0</v>
      </c>
      <c r="W108" s="67">
        <f t="shared" si="15"/>
        <v>0</v>
      </c>
    </row>
    <row r="109" spans="1:23" ht="13.5">
      <c r="A109" s="67">
        <v>99</v>
      </c>
      <c r="B109" s="68"/>
      <c r="C109" s="68"/>
      <c r="D109" s="68"/>
      <c r="E109" s="68"/>
      <c r="F109" s="69"/>
      <c r="G109" s="70" t="str">
        <f t="shared" si="8"/>
        <v/>
      </c>
      <c r="H109" s="71"/>
      <c r="I109" s="72"/>
      <c r="J109" s="72"/>
      <c r="K109" s="72"/>
      <c r="L109" s="72"/>
      <c r="M109" s="72"/>
      <c r="N109" s="72"/>
      <c r="O109" s="73"/>
      <c r="P109" s="74">
        <f t="shared" si="9"/>
        <v>0</v>
      </c>
      <c r="R109" s="67">
        <f t="shared" si="10"/>
        <v>0</v>
      </c>
      <c r="S109" s="67">
        <f t="shared" si="11"/>
        <v>0</v>
      </c>
      <c r="T109" s="67">
        <f t="shared" si="12"/>
        <v>0</v>
      </c>
      <c r="U109" s="67">
        <f t="shared" si="14"/>
        <v>0</v>
      </c>
      <c r="V109" s="67">
        <f t="shared" si="13"/>
        <v>0</v>
      </c>
      <c r="W109" s="67">
        <f t="shared" si="15"/>
        <v>0</v>
      </c>
    </row>
    <row r="110" spans="1:23" ht="13.5">
      <c r="A110" s="67">
        <v>100</v>
      </c>
      <c r="B110" s="68"/>
      <c r="C110" s="68"/>
      <c r="D110" s="68"/>
      <c r="E110" s="68"/>
      <c r="F110" s="69"/>
      <c r="G110" s="70" t="str">
        <f t="shared" si="8"/>
        <v/>
      </c>
      <c r="H110" s="71"/>
      <c r="I110" s="72"/>
      <c r="J110" s="72"/>
      <c r="K110" s="72"/>
      <c r="L110" s="72"/>
      <c r="M110" s="72"/>
      <c r="N110" s="72"/>
      <c r="O110" s="73"/>
      <c r="P110" s="74">
        <f t="shared" si="9"/>
        <v>0</v>
      </c>
      <c r="R110" s="67">
        <f t="shared" si="10"/>
        <v>0</v>
      </c>
      <c r="S110" s="67">
        <f t="shared" si="11"/>
        <v>0</v>
      </c>
      <c r="T110" s="67">
        <f t="shared" si="12"/>
        <v>0</v>
      </c>
      <c r="U110" s="67">
        <f t="shared" si="14"/>
        <v>0</v>
      </c>
      <c r="V110" s="67">
        <f t="shared" si="13"/>
        <v>0</v>
      </c>
      <c r="W110" s="67">
        <f t="shared" si="15"/>
        <v>0</v>
      </c>
    </row>
    <row r="111" spans="1:23" ht="13.5">
      <c r="A111" s="67">
        <v>101</v>
      </c>
      <c r="B111" s="68"/>
      <c r="C111" s="68"/>
      <c r="D111" s="68"/>
      <c r="E111" s="68"/>
      <c r="F111" s="69"/>
      <c r="G111" s="70" t="str">
        <f t="shared" si="8"/>
        <v/>
      </c>
      <c r="H111" s="71"/>
      <c r="I111" s="72"/>
      <c r="J111" s="72"/>
      <c r="K111" s="72"/>
      <c r="L111" s="72"/>
      <c r="M111" s="72"/>
      <c r="N111" s="72"/>
      <c r="O111" s="73"/>
      <c r="P111" s="74">
        <f t="shared" si="9"/>
        <v>0</v>
      </c>
      <c r="R111" s="67">
        <f t="shared" si="10"/>
        <v>0</v>
      </c>
      <c r="S111" s="67">
        <f t="shared" si="11"/>
        <v>0</v>
      </c>
      <c r="T111" s="67">
        <f t="shared" si="12"/>
        <v>0</v>
      </c>
      <c r="U111" s="67">
        <f t="shared" si="14"/>
        <v>0</v>
      </c>
      <c r="V111" s="67">
        <f t="shared" si="13"/>
        <v>0</v>
      </c>
      <c r="W111" s="67">
        <f t="shared" si="15"/>
        <v>0</v>
      </c>
    </row>
    <row r="112" spans="1:23" ht="13.5">
      <c r="A112" s="67">
        <v>102</v>
      </c>
      <c r="B112" s="68"/>
      <c r="C112" s="68"/>
      <c r="D112" s="68"/>
      <c r="E112" s="68"/>
      <c r="F112" s="69"/>
      <c r="G112" s="70" t="str">
        <f t="shared" si="8"/>
        <v/>
      </c>
      <c r="H112" s="71"/>
      <c r="I112" s="72"/>
      <c r="J112" s="72"/>
      <c r="K112" s="72"/>
      <c r="L112" s="72"/>
      <c r="M112" s="72"/>
      <c r="N112" s="72"/>
      <c r="O112" s="73"/>
      <c r="P112" s="74">
        <f t="shared" si="9"/>
        <v>0</v>
      </c>
      <c r="R112" s="67">
        <f t="shared" si="10"/>
        <v>0</v>
      </c>
      <c r="S112" s="67">
        <f t="shared" si="11"/>
        <v>0</v>
      </c>
      <c r="T112" s="67">
        <f t="shared" si="12"/>
        <v>0</v>
      </c>
      <c r="U112" s="67">
        <f t="shared" si="14"/>
        <v>0</v>
      </c>
      <c r="V112" s="67">
        <f t="shared" si="13"/>
        <v>0</v>
      </c>
      <c r="W112" s="67">
        <f t="shared" si="15"/>
        <v>0</v>
      </c>
    </row>
    <row r="113" spans="1:23" ht="13.5">
      <c r="A113" s="67">
        <v>103</v>
      </c>
      <c r="B113" s="68"/>
      <c r="C113" s="68"/>
      <c r="D113" s="68"/>
      <c r="E113" s="68"/>
      <c r="F113" s="69"/>
      <c r="G113" s="70" t="str">
        <f t="shared" si="8"/>
        <v/>
      </c>
      <c r="H113" s="71"/>
      <c r="I113" s="72"/>
      <c r="J113" s="72"/>
      <c r="K113" s="72"/>
      <c r="L113" s="72"/>
      <c r="M113" s="72"/>
      <c r="N113" s="72"/>
      <c r="O113" s="73"/>
      <c r="P113" s="74">
        <f t="shared" si="9"/>
        <v>0</v>
      </c>
      <c r="R113" s="67">
        <f t="shared" si="10"/>
        <v>0</v>
      </c>
      <c r="S113" s="67">
        <f t="shared" si="11"/>
        <v>0</v>
      </c>
      <c r="T113" s="67">
        <f t="shared" si="12"/>
        <v>0</v>
      </c>
      <c r="U113" s="67">
        <f t="shared" si="14"/>
        <v>0</v>
      </c>
      <c r="V113" s="67">
        <f t="shared" si="13"/>
        <v>0</v>
      </c>
      <c r="W113" s="67">
        <f t="shared" si="15"/>
        <v>0</v>
      </c>
    </row>
    <row r="114" spans="1:23" ht="13.5">
      <c r="A114" s="67">
        <v>104</v>
      </c>
      <c r="B114" s="68"/>
      <c r="C114" s="68"/>
      <c r="D114" s="68"/>
      <c r="E114" s="68"/>
      <c r="F114" s="69"/>
      <c r="G114" s="70" t="str">
        <f t="shared" si="8"/>
        <v/>
      </c>
      <c r="H114" s="71"/>
      <c r="I114" s="72"/>
      <c r="J114" s="72"/>
      <c r="K114" s="72"/>
      <c r="L114" s="72"/>
      <c r="M114" s="72"/>
      <c r="N114" s="72"/>
      <c r="O114" s="73"/>
      <c r="P114" s="74">
        <f t="shared" si="9"/>
        <v>0</v>
      </c>
      <c r="R114" s="67">
        <f t="shared" si="10"/>
        <v>0</v>
      </c>
      <c r="S114" s="67">
        <f t="shared" si="11"/>
        <v>0</v>
      </c>
      <c r="T114" s="67">
        <f t="shared" si="12"/>
        <v>0</v>
      </c>
      <c r="U114" s="67">
        <f t="shared" si="14"/>
        <v>0</v>
      </c>
      <c r="V114" s="67">
        <f t="shared" si="13"/>
        <v>0</v>
      </c>
      <c r="W114" s="67">
        <f t="shared" si="15"/>
        <v>0</v>
      </c>
    </row>
    <row r="115" spans="1:23" ht="13.5">
      <c r="A115" s="67">
        <v>105</v>
      </c>
      <c r="B115" s="68"/>
      <c r="C115" s="68"/>
      <c r="D115" s="68"/>
      <c r="E115" s="68"/>
      <c r="F115" s="69"/>
      <c r="G115" s="70" t="str">
        <f t="shared" si="8"/>
        <v/>
      </c>
      <c r="H115" s="71"/>
      <c r="I115" s="72"/>
      <c r="J115" s="72"/>
      <c r="K115" s="72"/>
      <c r="L115" s="72"/>
      <c r="M115" s="72"/>
      <c r="N115" s="72"/>
      <c r="O115" s="73"/>
      <c r="P115" s="74">
        <f t="shared" si="9"/>
        <v>0</v>
      </c>
      <c r="R115" s="67">
        <f t="shared" si="10"/>
        <v>0</v>
      </c>
      <c r="S115" s="67">
        <f t="shared" si="11"/>
        <v>0</v>
      </c>
      <c r="T115" s="67">
        <f t="shared" si="12"/>
        <v>0</v>
      </c>
      <c r="U115" s="67">
        <f t="shared" si="14"/>
        <v>0</v>
      </c>
      <c r="V115" s="67">
        <f t="shared" si="13"/>
        <v>0</v>
      </c>
      <c r="W115" s="67">
        <f t="shared" si="15"/>
        <v>0</v>
      </c>
    </row>
    <row r="116" spans="1:23" ht="13.5">
      <c r="A116" s="67">
        <v>106</v>
      </c>
      <c r="B116" s="68"/>
      <c r="C116" s="68"/>
      <c r="D116" s="68"/>
      <c r="E116" s="68"/>
      <c r="F116" s="69"/>
      <c r="G116" s="70" t="str">
        <f t="shared" si="8"/>
        <v/>
      </c>
      <c r="H116" s="71"/>
      <c r="I116" s="72"/>
      <c r="J116" s="72"/>
      <c r="K116" s="72"/>
      <c r="L116" s="72"/>
      <c r="M116" s="72"/>
      <c r="N116" s="72"/>
      <c r="O116" s="73"/>
      <c r="P116" s="74">
        <f t="shared" si="9"/>
        <v>0</v>
      </c>
      <c r="R116" s="67">
        <f t="shared" si="10"/>
        <v>0</v>
      </c>
      <c r="S116" s="67">
        <f t="shared" si="11"/>
        <v>0</v>
      </c>
      <c r="T116" s="67">
        <f t="shared" si="12"/>
        <v>0</v>
      </c>
      <c r="U116" s="67">
        <f t="shared" si="14"/>
        <v>0</v>
      </c>
      <c r="V116" s="67">
        <f t="shared" si="13"/>
        <v>0</v>
      </c>
      <c r="W116" s="67">
        <f t="shared" si="15"/>
        <v>0</v>
      </c>
    </row>
    <row r="117" spans="1:23" ht="13.5">
      <c r="A117" s="67">
        <v>107</v>
      </c>
      <c r="B117" s="68"/>
      <c r="C117" s="68"/>
      <c r="D117" s="68"/>
      <c r="E117" s="68"/>
      <c r="F117" s="69"/>
      <c r="G117" s="70" t="str">
        <f t="shared" si="8"/>
        <v/>
      </c>
      <c r="H117" s="71"/>
      <c r="I117" s="72"/>
      <c r="J117" s="72"/>
      <c r="K117" s="72"/>
      <c r="L117" s="72"/>
      <c r="M117" s="72"/>
      <c r="N117" s="72"/>
      <c r="O117" s="73"/>
      <c r="P117" s="74">
        <f t="shared" si="9"/>
        <v>0</v>
      </c>
      <c r="R117" s="67">
        <f t="shared" si="10"/>
        <v>0</v>
      </c>
      <c r="S117" s="67">
        <f t="shared" si="11"/>
        <v>0</v>
      </c>
      <c r="T117" s="67">
        <f t="shared" si="12"/>
        <v>0</v>
      </c>
      <c r="U117" s="67">
        <f t="shared" si="14"/>
        <v>0</v>
      </c>
      <c r="V117" s="67">
        <f t="shared" si="13"/>
        <v>0</v>
      </c>
      <c r="W117" s="67">
        <f t="shared" si="15"/>
        <v>0</v>
      </c>
    </row>
    <row r="118" spans="1:23" ht="13.5">
      <c r="A118" s="67">
        <v>108</v>
      </c>
      <c r="B118" s="68"/>
      <c r="C118" s="68"/>
      <c r="D118" s="68"/>
      <c r="E118" s="68"/>
      <c r="F118" s="69"/>
      <c r="G118" s="70" t="str">
        <f t="shared" si="8"/>
        <v/>
      </c>
      <c r="H118" s="71"/>
      <c r="I118" s="72"/>
      <c r="J118" s="72"/>
      <c r="K118" s="72"/>
      <c r="L118" s="72"/>
      <c r="M118" s="72"/>
      <c r="N118" s="72"/>
      <c r="O118" s="73"/>
      <c r="P118" s="74">
        <f t="shared" si="9"/>
        <v>0</v>
      </c>
      <c r="R118" s="67">
        <f t="shared" si="10"/>
        <v>0</v>
      </c>
      <c r="S118" s="67">
        <f t="shared" si="11"/>
        <v>0</v>
      </c>
      <c r="T118" s="67">
        <f t="shared" si="12"/>
        <v>0</v>
      </c>
      <c r="U118" s="67">
        <f t="shared" si="14"/>
        <v>0</v>
      </c>
      <c r="V118" s="67">
        <f t="shared" si="13"/>
        <v>0</v>
      </c>
      <c r="W118" s="67">
        <f t="shared" si="15"/>
        <v>0</v>
      </c>
    </row>
    <row r="119" spans="1:23" ht="13.5">
      <c r="A119" s="67">
        <v>109</v>
      </c>
      <c r="B119" s="68"/>
      <c r="C119" s="68"/>
      <c r="D119" s="68"/>
      <c r="E119" s="68"/>
      <c r="F119" s="69"/>
      <c r="G119" s="70" t="str">
        <f t="shared" si="8"/>
        <v/>
      </c>
      <c r="H119" s="71"/>
      <c r="I119" s="72"/>
      <c r="J119" s="72"/>
      <c r="K119" s="72"/>
      <c r="L119" s="72"/>
      <c r="M119" s="72"/>
      <c r="N119" s="72"/>
      <c r="O119" s="73"/>
      <c r="P119" s="74">
        <f t="shared" si="9"/>
        <v>0</v>
      </c>
      <c r="R119" s="67">
        <f t="shared" si="10"/>
        <v>0</v>
      </c>
      <c r="S119" s="67">
        <f t="shared" si="11"/>
        <v>0</v>
      </c>
      <c r="T119" s="67">
        <f t="shared" si="12"/>
        <v>0</v>
      </c>
      <c r="U119" s="67">
        <f t="shared" si="14"/>
        <v>0</v>
      </c>
      <c r="V119" s="67">
        <f t="shared" si="13"/>
        <v>0</v>
      </c>
      <c r="W119" s="67">
        <f t="shared" si="15"/>
        <v>0</v>
      </c>
    </row>
    <row r="120" spans="1:23" ht="13.5">
      <c r="A120" s="67">
        <v>110</v>
      </c>
      <c r="B120" s="68"/>
      <c r="C120" s="68"/>
      <c r="D120" s="68"/>
      <c r="E120" s="68"/>
      <c r="F120" s="69"/>
      <c r="G120" s="70" t="str">
        <f t="shared" si="8"/>
        <v/>
      </c>
      <c r="H120" s="71"/>
      <c r="I120" s="72"/>
      <c r="J120" s="72"/>
      <c r="K120" s="72"/>
      <c r="L120" s="72"/>
      <c r="M120" s="72"/>
      <c r="N120" s="72"/>
      <c r="O120" s="73"/>
      <c r="P120" s="74">
        <f t="shared" si="9"/>
        <v>0</v>
      </c>
      <c r="R120" s="67">
        <f t="shared" si="10"/>
        <v>0</v>
      </c>
      <c r="S120" s="67">
        <f t="shared" si="11"/>
        <v>0</v>
      </c>
      <c r="T120" s="67">
        <f t="shared" si="12"/>
        <v>0</v>
      </c>
      <c r="U120" s="67">
        <f t="shared" si="14"/>
        <v>0</v>
      </c>
      <c r="V120" s="67">
        <f t="shared" si="13"/>
        <v>0</v>
      </c>
      <c r="W120" s="67">
        <f t="shared" si="15"/>
        <v>0</v>
      </c>
    </row>
    <row r="121" spans="1:23" ht="13.5">
      <c r="A121" s="67">
        <v>111</v>
      </c>
      <c r="B121" s="68"/>
      <c r="C121" s="68"/>
      <c r="D121" s="68"/>
      <c r="E121" s="68"/>
      <c r="F121" s="69"/>
      <c r="G121" s="70" t="str">
        <f t="shared" si="8"/>
        <v/>
      </c>
      <c r="H121" s="71"/>
      <c r="I121" s="72"/>
      <c r="J121" s="72"/>
      <c r="K121" s="72"/>
      <c r="L121" s="72"/>
      <c r="M121" s="72"/>
      <c r="N121" s="72"/>
      <c r="O121" s="73"/>
      <c r="P121" s="74">
        <f t="shared" si="9"/>
        <v>0</v>
      </c>
      <c r="R121" s="67">
        <f t="shared" si="10"/>
        <v>0</v>
      </c>
      <c r="S121" s="67">
        <f t="shared" si="11"/>
        <v>0</v>
      </c>
      <c r="T121" s="67">
        <f t="shared" si="12"/>
        <v>0</v>
      </c>
      <c r="U121" s="67">
        <f t="shared" si="14"/>
        <v>0</v>
      </c>
      <c r="V121" s="67">
        <f t="shared" si="13"/>
        <v>0</v>
      </c>
      <c r="W121" s="67">
        <f t="shared" si="15"/>
        <v>0</v>
      </c>
    </row>
    <row r="122" spans="1:23" ht="13.5">
      <c r="A122" s="67">
        <v>112</v>
      </c>
      <c r="B122" s="68"/>
      <c r="C122" s="68"/>
      <c r="D122" s="68"/>
      <c r="E122" s="68"/>
      <c r="F122" s="69"/>
      <c r="G122" s="70" t="str">
        <f t="shared" si="8"/>
        <v/>
      </c>
      <c r="H122" s="71"/>
      <c r="I122" s="72"/>
      <c r="J122" s="72"/>
      <c r="K122" s="72"/>
      <c r="L122" s="72"/>
      <c r="M122" s="72"/>
      <c r="N122" s="72"/>
      <c r="O122" s="73"/>
      <c r="P122" s="74">
        <f t="shared" si="9"/>
        <v>0</v>
      </c>
      <c r="R122" s="67">
        <f t="shared" si="10"/>
        <v>0</v>
      </c>
      <c r="S122" s="67">
        <f t="shared" si="11"/>
        <v>0</v>
      </c>
      <c r="T122" s="67">
        <f t="shared" si="12"/>
        <v>0</v>
      </c>
      <c r="U122" s="67">
        <f t="shared" si="14"/>
        <v>0</v>
      </c>
      <c r="V122" s="67">
        <f t="shared" si="13"/>
        <v>0</v>
      </c>
      <c r="W122" s="67">
        <f t="shared" si="15"/>
        <v>0</v>
      </c>
    </row>
    <row r="123" spans="1:23" ht="13.5">
      <c r="A123" s="67">
        <v>113</v>
      </c>
      <c r="B123" s="68"/>
      <c r="C123" s="68"/>
      <c r="D123" s="68"/>
      <c r="E123" s="68"/>
      <c r="F123" s="69"/>
      <c r="G123" s="70" t="str">
        <f t="shared" si="8"/>
        <v/>
      </c>
      <c r="H123" s="71"/>
      <c r="I123" s="72"/>
      <c r="J123" s="72"/>
      <c r="K123" s="72"/>
      <c r="L123" s="72"/>
      <c r="M123" s="72"/>
      <c r="N123" s="72"/>
      <c r="O123" s="73"/>
      <c r="P123" s="74">
        <f t="shared" si="9"/>
        <v>0</v>
      </c>
      <c r="R123" s="67">
        <f t="shared" si="10"/>
        <v>0</v>
      </c>
      <c r="S123" s="67">
        <f t="shared" si="11"/>
        <v>0</v>
      </c>
      <c r="T123" s="67">
        <f t="shared" si="12"/>
        <v>0</v>
      </c>
      <c r="U123" s="67">
        <f t="shared" si="14"/>
        <v>0</v>
      </c>
      <c r="V123" s="67">
        <f t="shared" si="13"/>
        <v>0</v>
      </c>
      <c r="W123" s="67">
        <f t="shared" si="15"/>
        <v>0</v>
      </c>
    </row>
    <row r="124" spans="1:23" ht="13.5">
      <c r="A124" s="67">
        <v>114</v>
      </c>
      <c r="B124" s="68"/>
      <c r="C124" s="68"/>
      <c r="D124" s="68"/>
      <c r="E124" s="68"/>
      <c r="F124" s="69"/>
      <c r="G124" s="70" t="str">
        <f t="shared" si="8"/>
        <v/>
      </c>
      <c r="H124" s="71"/>
      <c r="I124" s="72"/>
      <c r="J124" s="72"/>
      <c r="K124" s="72"/>
      <c r="L124" s="72"/>
      <c r="M124" s="72"/>
      <c r="N124" s="72"/>
      <c r="O124" s="73"/>
      <c r="P124" s="74">
        <f t="shared" si="9"/>
        <v>0</v>
      </c>
      <c r="R124" s="67">
        <f t="shared" si="10"/>
        <v>0</v>
      </c>
      <c r="S124" s="67">
        <f t="shared" si="11"/>
        <v>0</v>
      </c>
      <c r="T124" s="67">
        <f t="shared" si="12"/>
        <v>0</v>
      </c>
      <c r="U124" s="67">
        <f t="shared" si="14"/>
        <v>0</v>
      </c>
      <c r="V124" s="67">
        <f t="shared" si="13"/>
        <v>0</v>
      </c>
      <c r="W124" s="67">
        <f t="shared" si="15"/>
        <v>0</v>
      </c>
    </row>
    <row r="125" spans="1:23" ht="13.5">
      <c r="A125" s="67">
        <v>115</v>
      </c>
      <c r="B125" s="68"/>
      <c r="C125" s="68"/>
      <c r="D125" s="68"/>
      <c r="E125" s="68"/>
      <c r="F125" s="69"/>
      <c r="G125" s="70" t="str">
        <f t="shared" si="8"/>
        <v/>
      </c>
      <c r="H125" s="71"/>
      <c r="I125" s="72"/>
      <c r="J125" s="72"/>
      <c r="K125" s="72"/>
      <c r="L125" s="72"/>
      <c r="M125" s="72"/>
      <c r="N125" s="72"/>
      <c r="O125" s="73"/>
      <c r="P125" s="74">
        <f t="shared" si="9"/>
        <v>0</v>
      </c>
      <c r="R125" s="67">
        <f t="shared" si="10"/>
        <v>0</v>
      </c>
      <c r="S125" s="67">
        <f t="shared" si="11"/>
        <v>0</v>
      </c>
      <c r="T125" s="67">
        <f t="shared" si="12"/>
        <v>0</v>
      </c>
      <c r="U125" s="67">
        <f t="shared" si="14"/>
        <v>0</v>
      </c>
      <c r="V125" s="67">
        <f t="shared" si="13"/>
        <v>0</v>
      </c>
      <c r="W125" s="67">
        <f t="shared" si="15"/>
        <v>0</v>
      </c>
    </row>
    <row r="126" spans="1:23" ht="13.5">
      <c r="A126" s="67">
        <v>116</v>
      </c>
      <c r="B126" s="68"/>
      <c r="C126" s="68"/>
      <c r="D126" s="68"/>
      <c r="E126" s="68"/>
      <c r="F126" s="69"/>
      <c r="G126" s="70" t="str">
        <f t="shared" si="8"/>
        <v/>
      </c>
      <c r="H126" s="71"/>
      <c r="I126" s="72"/>
      <c r="J126" s="72"/>
      <c r="K126" s="72"/>
      <c r="L126" s="72"/>
      <c r="M126" s="72"/>
      <c r="N126" s="72"/>
      <c r="O126" s="73"/>
      <c r="P126" s="74">
        <f t="shared" si="9"/>
        <v>0</v>
      </c>
      <c r="R126" s="67">
        <f t="shared" si="10"/>
        <v>0</v>
      </c>
      <c r="S126" s="67">
        <f t="shared" si="11"/>
        <v>0</v>
      </c>
      <c r="T126" s="67">
        <f t="shared" si="12"/>
        <v>0</v>
      </c>
      <c r="U126" s="67">
        <f t="shared" si="14"/>
        <v>0</v>
      </c>
      <c r="V126" s="67">
        <f t="shared" si="13"/>
        <v>0</v>
      </c>
      <c r="W126" s="67">
        <f t="shared" si="15"/>
        <v>0</v>
      </c>
    </row>
    <row r="127" spans="1:23" ht="13.5">
      <c r="A127" s="67">
        <v>117</v>
      </c>
      <c r="B127" s="68"/>
      <c r="C127" s="68"/>
      <c r="D127" s="68"/>
      <c r="E127" s="68"/>
      <c r="F127" s="69"/>
      <c r="G127" s="70" t="str">
        <f t="shared" si="8"/>
        <v/>
      </c>
      <c r="H127" s="71"/>
      <c r="I127" s="72"/>
      <c r="J127" s="72"/>
      <c r="K127" s="72"/>
      <c r="L127" s="72"/>
      <c r="M127" s="72"/>
      <c r="N127" s="72"/>
      <c r="O127" s="73"/>
      <c r="P127" s="74">
        <f t="shared" si="9"/>
        <v>0</v>
      </c>
      <c r="R127" s="67">
        <f t="shared" si="10"/>
        <v>0</v>
      </c>
      <c r="S127" s="67">
        <f t="shared" si="11"/>
        <v>0</v>
      </c>
      <c r="T127" s="67">
        <f t="shared" si="12"/>
        <v>0</v>
      </c>
      <c r="U127" s="67">
        <f t="shared" si="14"/>
        <v>0</v>
      </c>
      <c r="V127" s="67">
        <f t="shared" si="13"/>
        <v>0</v>
      </c>
      <c r="W127" s="67">
        <f t="shared" si="15"/>
        <v>0</v>
      </c>
    </row>
    <row r="128" spans="1:23" ht="13.5">
      <c r="A128" s="67">
        <v>118</v>
      </c>
      <c r="B128" s="68"/>
      <c r="C128" s="68"/>
      <c r="D128" s="68"/>
      <c r="E128" s="68"/>
      <c r="F128" s="69"/>
      <c r="G128" s="70" t="str">
        <f t="shared" si="8"/>
        <v/>
      </c>
      <c r="H128" s="71"/>
      <c r="I128" s="72"/>
      <c r="J128" s="72"/>
      <c r="K128" s="72"/>
      <c r="L128" s="72"/>
      <c r="M128" s="72"/>
      <c r="N128" s="72"/>
      <c r="O128" s="73"/>
      <c r="P128" s="74">
        <f t="shared" si="9"/>
        <v>0</v>
      </c>
      <c r="R128" s="67">
        <f t="shared" si="10"/>
        <v>0</v>
      </c>
      <c r="S128" s="67">
        <f t="shared" si="11"/>
        <v>0</v>
      </c>
      <c r="T128" s="67">
        <f t="shared" si="12"/>
        <v>0</v>
      </c>
      <c r="U128" s="67">
        <f t="shared" si="14"/>
        <v>0</v>
      </c>
      <c r="V128" s="67">
        <f t="shared" si="13"/>
        <v>0</v>
      </c>
      <c r="W128" s="67">
        <f t="shared" si="15"/>
        <v>0</v>
      </c>
    </row>
    <row r="129" spans="1:23" ht="13.5">
      <c r="A129" s="67">
        <v>119</v>
      </c>
      <c r="B129" s="68"/>
      <c r="C129" s="68"/>
      <c r="D129" s="68"/>
      <c r="E129" s="68"/>
      <c r="F129" s="69"/>
      <c r="G129" s="70" t="str">
        <f t="shared" si="8"/>
        <v/>
      </c>
      <c r="H129" s="71"/>
      <c r="I129" s="72"/>
      <c r="J129" s="72"/>
      <c r="K129" s="72"/>
      <c r="L129" s="72"/>
      <c r="M129" s="72"/>
      <c r="N129" s="72"/>
      <c r="O129" s="73"/>
      <c r="P129" s="74">
        <f t="shared" si="9"/>
        <v>0</v>
      </c>
      <c r="R129" s="67">
        <f t="shared" si="10"/>
        <v>0</v>
      </c>
      <c r="S129" s="67">
        <f t="shared" si="11"/>
        <v>0</v>
      </c>
      <c r="T129" s="67">
        <f t="shared" si="12"/>
        <v>0</v>
      </c>
      <c r="U129" s="67">
        <f t="shared" si="14"/>
        <v>0</v>
      </c>
      <c r="V129" s="67">
        <f t="shared" si="13"/>
        <v>0</v>
      </c>
      <c r="W129" s="67">
        <f t="shared" si="15"/>
        <v>0</v>
      </c>
    </row>
    <row r="130" spans="1:23" ht="13.5">
      <c r="A130" s="67">
        <v>120</v>
      </c>
      <c r="B130" s="68"/>
      <c r="C130" s="68"/>
      <c r="D130" s="68"/>
      <c r="E130" s="68"/>
      <c r="F130" s="69"/>
      <c r="G130" s="70" t="str">
        <f t="shared" si="8"/>
        <v/>
      </c>
      <c r="H130" s="71"/>
      <c r="I130" s="72"/>
      <c r="J130" s="72"/>
      <c r="K130" s="72"/>
      <c r="L130" s="72"/>
      <c r="M130" s="72"/>
      <c r="N130" s="72"/>
      <c r="O130" s="73"/>
      <c r="P130" s="74">
        <f t="shared" si="9"/>
        <v>0</v>
      </c>
      <c r="R130" s="67">
        <f t="shared" si="10"/>
        <v>0</v>
      </c>
      <c r="S130" s="67">
        <f t="shared" si="11"/>
        <v>0</v>
      </c>
      <c r="T130" s="67">
        <f t="shared" si="12"/>
        <v>0</v>
      </c>
      <c r="U130" s="67">
        <f t="shared" si="14"/>
        <v>0</v>
      </c>
      <c r="V130" s="67">
        <f t="shared" si="13"/>
        <v>0</v>
      </c>
      <c r="W130" s="67">
        <f t="shared" si="15"/>
        <v>0</v>
      </c>
    </row>
    <row r="131" spans="1:23" ht="13.5">
      <c r="A131" s="67">
        <v>121</v>
      </c>
      <c r="B131" s="68"/>
      <c r="C131" s="68"/>
      <c r="D131" s="68"/>
      <c r="E131" s="68"/>
      <c r="F131" s="69"/>
      <c r="G131" s="70" t="str">
        <f t="shared" si="8"/>
        <v/>
      </c>
      <c r="H131" s="71"/>
      <c r="I131" s="72"/>
      <c r="J131" s="72"/>
      <c r="K131" s="72"/>
      <c r="L131" s="72"/>
      <c r="M131" s="72"/>
      <c r="N131" s="72"/>
      <c r="O131" s="73"/>
      <c r="P131" s="74">
        <f t="shared" si="9"/>
        <v>0</v>
      </c>
      <c r="R131" s="67">
        <f t="shared" si="10"/>
        <v>0</v>
      </c>
      <c r="S131" s="67">
        <f t="shared" si="11"/>
        <v>0</v>
      </c>
      <c r="T131" s="67">
        <f t="shared" si="12"/>
        <v>0</v>
      </c>
      <c r="U131" s="67">
        <f t="shared" si="14"/>
        <v>0</v>
      </c>
      <c r="V131" s="67">
        <f t="shared" si="13"/>
        <v>0</v>
      </c>
      <c r="W131" s="67">
        <f t="shared" si="15"/>
        <v>0</v>
      </c>
    </row>
    <row r="132" spans="1:23" ht="13.5">
      <c r="A132" s="67">
        <v>122</v>
      </c>
      <c r="B132" s="68"/>
      <c r="C132" s="68"/>
      <c r="D132" s="68"/>
      <c r="E132" s="68"/>
      <c r="F132" s="69"/>
      <c r="G132" s="70" t="str">
        <f t="shared" si="8"/>
        <v/>
      </c>
      <c r="H132" s="71"/>
      <c r="I132" s="72"/>
      <c r="J132" s="72"/>
      <c r="K132" s="72"/>
      <c r="L132" s="72"/>
      <c r="M132" s="72"/>
      <c r="N132" s="72"/>
      <c r="O132" s="73"/>
      <c r="P132" s="74">
        <f t="shared" si="9"/>
        <v>0</v>
      </c>
      <c r="R132" s="67">
        <f t="shared" si="10"/>
        <v>0</v>
      </c>
      <c r="S132" s="67">
        <f t="shared" si="11"/>
        <v>0</v>
      </c>
      <c r="T132" s="67">
        <f t="shared" si="12"/>
        <v>0</v>
      </c>
      <c r="U132" s="67">
        <f t="shared" si="14"/>
        <v>0</v>
      </c>
      <c r="V132" s="67">
        <f t="shared" si="13"/>
        <v>0</v>
      </c>
      <c r="W132" s="67">
        <f t="shared" si="15"/>
        <v>0</v>
      </c>
    </row>
    <row r="133" spans="1:23" ht="13.5">
      <c r="A133" s="67">
        <v>123</v>
      </c>
      <c r="B133" s="68"/>
      <c r="C133" s="68"/>
      <c r="D133" s="68"/>
      <c r="E133" s="68"/>
      <c r="F133" s="69"/>
      <c r="G133" s="70" t="str">
        <f t="shared" si="8"/>
        <v/>
      </c>
      <c r="H133" s="71"/>
      <c r="I133" s="72"/>
      <c r="J133" s="72"/>
      <c r="K133" s="72"/>
      <c r="L133" s="72"/>
      <c r="M133" s="72"/>
      <c r="N133" s="72"/>
      <c r="O133" s="73"/>
      <c r="P133" s="74">
        <f t="shared" si="9"/>
        <v>0</v>
      </c>
      <c r="R133" s="67">
        <f t="shared" si="10"/>
        <v>0</v>
      </c>
      <c r="S133" s="67">
        <f t="shared" si="11"/>
        <v>0</v>
      </c>
      <c r="T133" s="67">
        <f t="shared" si="12"/>
        <v>0</v>
      </c>
      <c r="U133" s="67">
        <f t="shared" si="14"/>
        <v>0</v>
      </c>
      <c r="V133" s="67">
        <f t="shared" si="13"/>
        <v>0</v>
      </c>
      <c r="W133" s="67">
        <f t="shared" si="15"/>
        <v>0</v>
      </c>
    </row>
    <row r="134" spans="1:23" ht="13.5">
      <c r="A134" s="67">
        <v>124</v>
      </c>
      <c r="B134" s="68"/>
      <c r="C134" s="68"/>
      <c r="D134" s="68"/>
      <c r="E134" s="68"/>
      <c r="F134" s="69"/>
      <c r="G134" s="70" t="str">
        <f t="shared" si="8"/>
        <v/>
      </c>
      <c r="H134" s="71"/>
      <c r="I134" s="72"/>
      <c r="J134" s="72"/>
      <c r="K134" s="72"/>
      <c r="L134" s="72"/>
      <c r="M134" s="72"/>
      <c r="N134" s="72"/>
      <c r="O134" s="73"/>
      <c r="P134" s="74">
        <f t="shared" si="9"/>
        <v>0</v>
      </c>
      <c r="R134" s="67">
        <f t="shared" si="10"/>
        <v>0</v>
      </c>
      <c r="S134" s="67">
        <f t="shared" si="11"/>
        <v>0</v>
      </c>
      <c r="T134" s="67">
        <f t="shared" si="12"/>
        <v>0</v>
      </c>
      <c r="U134" s="67">
        <f t="shared" si="14"/>
        <v>0</v>
      </c>
      <c r="V134" s="67">
        <f t="shared" si="13"/>
        <v>0</v>
      </c>
      <c r="W134" s="67">
        <f t="shared" si="15"/>
        <v>0</v>
      </c>
    </row>
    <row r="135" spans="1:23" ht="13.5">
      <c r="A135" s="67">
        <v>125</v>
      </c>
      <c r="B135" s="68"/>
      <c r="C135" s="68"/>
      <c r="D135" s="68"/>
      <c r="E135" s="68"/>
      <c r="F135" s="69"/>
      <c r="G135" s="70" t="str">
        <f t="shared" si="8"/>
        <v/>
      </c>
      <c r="H135" s="71"/>
      <c r="I135" s="72"/>
      <c r="J135" s="72"/>
      <c r="K135" s="72"/>
      <c r="L135" s="72"/>
      <c r="M135" s="72"/>
      <c r="N135" s="72"/>
      <c r="O135" s="73"/>
      <c r="P135" s="74">
        <f t="shared" si="9"/>
        <v>0</v>
      </c>
      <c r="R135" s="67">
        <f t="shared" si="10"/>
        <v>0</v>
      </c>
      <c r="S135" s="67">
        <f t="shared" si="11"/>
        <v>0</v>
      </c>
      <c r="T135" s="67">
        <f t="shared" si="12"/>
        <v>0</v>
      </c>
      <c r="U135" s="67">
        <f t="shared" si="14"/>
        <v>0</v>
      </c>
      <c r="V135" s="67">
        <f t="shared" si="13"/>
        <v>0</v>
      </c>
      <c r="W135" s="67">
        <f t="shared" si="15"/>
        <v>0</v>
      </c>
    </row>
    <row r="136" spans="1:23" ht="13.5">
      <c r="A136" s="67">
        <v>126</v>
      </c>
      <c r="B136" s="68"/>
      <c r="C136" s="68"/>
      <c r="D136" s="68"/>
      <c r="E136" s="68"/>
      <c r="F136" s="69"/>
      <c r="G136" s="70" t="str">
        <f t="shared" si="8"/>
        <v/>
      </c>
      <c r="H136" s="71"/>
      <c r="I136" s="72"/>
      <c r="J136" s="72"/>
      <c r="K136" s="72"/>
      <c r="L136" s="72"/>
      <c r="M136" s="72"/>
      <c r="N136" s="72"/>
      <c r="O136" s="73"/>
      <c r="P136" s="74">
        <f t="shared" si="9"/>
        <v>0</v>
      </c>
      <c r="R136" s="67">
        <f t="shared" si="10"/>
        <v>0</v>
      </c>
      <c r="S136" s="67">
        <f t="shared" si="11"/>
        <v>0</v>
      </c>
      <c r="T136" s="67">
        <f t="shared" si="12"/>
        <v>0</v>
      </c>
      <c r="U136" s="67">
        <f t="shared" si="14"/>
        <v>0</v>
      </c>
      <c r="V136" s="67">
        <f t="shared" si="13"/>
        <v>0</v>
      </c>
      <c r="W136" s="67">
        <f t="shared" si="15"/>
        <v>0</v>
      </c>
    </row>
    <row r="137" spans="1:23" ht="13.5">
      <c r="A137" s="67">
        <v>127</v>
      </c>
      <c r="B137" s="68"/>
      <c r="C137" s="68"/>
      <c r="D137" s="68"/>
      <c r="E137" s="68"/>
      <c r="F137" s="69"/>
      <c r="G137" s="70" t="str">
        <f t="shared" si="8"/>
        <v/>
      </c>
      <c r="H137" s="71"/>
      <c r="I137" s="72"/>
      <c r="J137" s="72"/>
      <c r="K137" s="72"/>
      <c r="L137" s="72"/>
      <c r="M137" s="72"/>
      <c r="N137" s="72"/>
      <c r="O137" s="73"/>
      <c r="P137" s="74">
        <f t="shared" si="9"/>
        <v>0</v>
      </c>
      <c r="R137" s="67">
        <f t="shared" si="10"/>
        <v>0</v>
      </c>
      <c r="S137" s="67">
        <f t="shared" si="11"/>
        <v>0</v>
      </c>
      <c r="T137" s="67">
        <f t="shared" si="12"/>
        <v>0</v>
      </c>
      <c r="U137" s="67">
        <f t="shared" si="14"/>
        <v>0</v>
      </c>
      <c r="V137" s="67">
        <f t="shared" si="13"/>
        <v>0</v>
      </c>
      <c r="W137" s="67">
        <f t="shared" si="15"/>
        <v>0</v>
      </c>
    </row>
    <row r="138" spans="1:23" ht="13.5">
      <c r="A138" s="67">
        <v>128</v>
      </c>
      <c r="B138" s="68"/>
      <c r="C138" s="68"/>
      <c r="D138" s="68"/>
      <c r="E138" s="68"/>
      <c r="F138" s="69"/>
      <c r="G138" s="70" t="str">
        <f t="shared" si="8"/>
        <v/>
      </c>
      <c r="H138" s="71"/>
      <c r="I138" s="72"/>
      <c r="J138" s="72"/>
      <c r="K138" s="72"/>
      <c r="L138" s="72"/>
      <c r="M138" s="72"/>
      <c r="N138" s="72"/>
      <c r="O138" s="73"/>
      <c r="P138" s="74">
        <f t="shared" si="9"/>
        <v>0</v>
      </c>
      <c r="R138" s="67">
        <f t="shared" si="10"/>
        <v>0</v>
      </c>
      <c r="S138" s="67">
        <f t="shared" si="11"/>
        <v>0</v>
      </c>
      <c r="T138" s="67">
        <f t="shared" si="12"/>
        <v>0</v>
      </c>
      <c r="U138" s="67">
        <f t="shared" si="14"/>
        <v>0</v>
      </c>
      <c r="V138" s="67">
        <f t="shared" si="13"/>
        <v>0</v>
      </c>
      <c r="W138" s="67">
        <f t="shared" si="15"/>
        <v>0</v>
      </c>
    </row>
    <row r="139" spans="1:23" ht="13.5">
      <c r="A139" s="67">
        <v>129</v>
      </c>
      <c r="B139" s="68"/>
      <c r="C139" s="68"/>
      <c r="D139" s="68"/>
      <c r="E139" s="68"/>
      <c r="F139" s="69"/>
      <c r="G139" s="70" t="str">
        <f t="shared" ref="G139:G191" si="16">IF(F139="","",ROUNDDOWN((20170401-(YEAR(F139)*10000+MONTH(F139)*100+DAY(F139)))/10000,0))</f>
        <v/>
      </c>
      <c r="H139" s="71"/>
      <c r="I139" s="72"/>
      <c r="J139" s="72"/>
      <c r="K139" s="72"/>
      <c r="L139" s="72"/>
      <c r="M139" s="72"/>
      <c r="N139" s="72"/>
      <c r="O139" s="73"/>
      <c r="P139" s="74">
        <f t="shared" ref="P139:P191" si="17">SUM(R139:W139)</f>
        <v>0</v>
      </c>
      <c r="R139" s="67">
        <f t="shared" ref="R139:R191" si="18">IF(J139="",0,IF(J139="体験",300,IF(E139="学生・生徒",1000,2000)))</f>
        <v>0</v>
      </c>
      <c r="S139" s="67">
        <f t="shared" ref="S139:S191" si="19">IF(K139="",0,IF(E139="学生・生徒",1000,1500))</f>
        <v>0</v>
      </c>
      <c r="T139" s="67">
        <f t="shared" ref="T139:T191" si="20">IF(AND(R139&gt;0,S139&gt;0),-300,0)</f>
        <v>0</v>
      </c>
      <c r="U139" s="67">
        <f t="shared" si="14"/>
        <v>0</v>
      </c>
      <c r="V139" s="67">
        <f t="shared" ref="V139:V191" si="21">IF(L139="",0,IF(E139="学生・生徒",1200,1700))</f>
        <v>0</v>
      </c>
      <c r="W139" s="67">
        <f t="shared" si="15"/>
        <v>0</v>
      </c>
    </row>
    <row r="140" spans="1:23" ht="13.5">
      <c r="A140" s="67">
        <v>130</v>
      </c>
      <c r="B140" s="68"/>
      <c r="C140" s="68"/>
      <c r="D140" s="68"/>
      <c r="E140" s="68"/>
      <c r="F140" s="69"/>
      <c r="G140" s="70" t="str">
        <f t="shared" si="16"/>
        <v/>
      </c>
      <c r="H140" s="71"/>
      <c r="I140" s="72"/>
      <c r="J140" s="72"/>
      <c r="K140" s="72"/>
      <c r="L140" s="72"/>
      <c r="M140" s="72"/>
      <c r="N140" s="72"/>
      <c r="O140" s="73"/>
      <c r="P140" s="74">
        <f t="shared" si="17"/>
        <v>0</v>
      </c>
      <c r="R140" s="67">
        <f t="shared" si="18"/>
        <v>0</v>
      </c>
      <c r="S140" s="67">
        <f t="shared" si="19"/>
        <v>0</v>
      </c>
      <c r="T140" s="67">
        <f t="shared" si="20"/>
        <v>0</v>
      </c>
      <c r="U140" s="67">
        <f t="shared" ref="U140:U191" si="22">IF(OR(R140&gt;0,S140&gt;0),IF(AND(I140&gt;10000,I140&lt;100000000),0,300),0)</f>
        <v>0</v>
      </c>
      <c r="V140" s="67">
        <f t="shared" si="21"/>
        <v>0</v>
      </c>
      <c r="W140" s="67">
        <f t="shared" ref="W140:W191" si="23">IF(V140&gt;0,IF(AND(I140&gt;10000,I140&lt;100000000),0,300),0)</f>
        <v>0</v>
      </c>
    </row>
    <row r="141" spans="1:23" ht="13.5">
      <c r="A141" s="67">
        <v>131</v>
      </c>
      <c r="B141" s="68"/>
      <c r="C141" s="68"/>
      <c r="D141" s="68"/>
      <c r="E141" s="68"/>
      <c r="F141" s="69"/>
      <c r="G141" s="70" t="str">
        <f t="shared" si="16"/>
        <v/>
      </c>
      <c r="H141" s="71"/>
      <c r="I141" s="72"/>
      <c r="J141" s="72"/>
      <c r="K141" s="72"/>
      <c r="L141" s="72"/>
      <c r="M141" s="72"/>
      <c r="N141" s="72"/>
      <c r="O141" s="73"/>
      <c r="P141" s="74">
        <f t="shared" si="17"/>
        <v>0</v>
      </c>
      <c r="R141" s="67">
        <f t="shared" si="18"/>
        <v>0</v>
      </c>
      <c r="S141" s="67">
        <f t="shared" si="19"/>
        <v>0</v>
      </c>
      <c r="T141" s="67">
        <f t="shared" si="20"/>
        <v>0</v>
      </c>
      <c r="U141" s="67">
        <f t="shared" si="22"/>
        <v>0</v>
      </c>
      <c r="V141" s="67">
        <f t="shared" si="21"/>
        <v>0</v>
      </c>
      <c r="W141" s="67">
        <f t="shared" si="23"/>
        <v>0</v>
      </c>
    </row>
    <row r="142" spans="1:23" ht="13.5">
      <c r="A142" s="67">
        <v>132</v>
      </c>
      <c r="B142" s="68"/>
      <c r="C142" s="68"/>
      <c r="D142" s="68"/>
      <c r="E142" s="68"/>
      <c r="F142" s="69"/>
      <c r="G142" s="70" t="str">
        <f t="shared" si="16"/>
        <v/>
      </c>
      <c r="H142" s="71"/>
      <c r="I142" s="72"/>
      <c r="J142" s="72"/>
      <c r="K142" s="72"/>
      <c r="L142" s="72"/>
      <c r="M142" s="72"/>
      <c r="N142" s="72"/>
      <c r="O142" s="73"/>
      <c r="P142" s="74">
        <f t="shared" si="17"/>
        <v>0</v>
      </c>
      <c r="R142" s="67">
        <f t="shared" si="18"/>
        <v>0</v>
      </c>
      <c r="S142" s="67">
        <f t="shared" si="19"/>
        <v>0</v>
      </c>
      <c r="T142" s="67">
        <f t="shared" si="20"/>
        <v>0</v>
      </c>
      <c r="U142" s="67">
        <f t="shared" si="22"/>
        <v>0</v>
      </c>
      <c r="V142" s="67">
        <f t="shared" si="21"/>
        <v>0</v>
      </c>
      <c r="W142" s="67">
        <f t="shared" si="23"/>
        <v>0</v>
      </c>
    </row>
    <row r="143" spans="1:23" ht="13.5">
      <c r="A143" s="67">
        <v>133</v>
      </c>
      <c r="B143" s="68"/>
      <c r="C143" s="68"/>
      <c r="D143" s="68"/>
      <c r="E143" s="68"/>
      <c r="F143" s="69"/>
      <c r="G143" s="70" t="str">
        <f t="shared" si="16"/>
        <v/>
      </c>
      <c r="H143" s="71"/>
      <c r="I143" s="72"/>
      <c r="J143" s="72"/>
      <c r="K143" s="72"/>
      <c r="L143" s="72"/>
      <c r="M143" s="72"/>
      <c r="N143" s="72"/>
      <c r="O143" s="73"/>
      <c r="P143" s="74">
        <f t="shared" si="17"/>
        <v>0</v>
      </c>
      <c r="R143" s="67">
        <f t="shared" si="18"/>
        <v>0</v>
      </c>
      <c r="S143" s="67">
        <f t="shared" si="19"/>
        <v>0</v>
      </c>
      <c r="T143" s="67">
        <f t="shared" si="20"/>
        <v>0</v>
      </c>
      <c r="U143" s="67">
        <f t="shared" si="22"/>
        <v>0</v>
      </c>
      <c r="V143" s="67">
        <f t="shared" si="21"/>
        <v>0</v>
      </c>
      <c r="W143" s="67">
        <f t="shared" si="23"/>
        <v>0</v>
      </c>
    </row>
    <row r="144" spans="1:23" ht="13.5">
      <c r="A144" s="67">
        <v>134</v>
      </c>
      <c r="B144" s="68"/>
      <c r="C144" s="68"/>
      <c r="D144" s="68"/>
      <c r="E144" s="68"/>
      <c r="F144" s="69"/>
      <c r="G144" s="70" t="str">
        <f t="shared" si="16"/>
        <v/>
      </c>
      <c r="H144" s="71"/>
      <c r="I144" s="72"/>
      <c r="J144" s="72"/>
      <c r="K144" s="72"/>
      <c r="L144" s="72"/>
      <c r="M144" s="72"/>
      <c r="N144" s="72"/>
      <c r="O144" s="73"/>
      <c r="P144" s="74">
        <f t="shared" si="17"/>
        <v>0</v>
      </c>
      <c r="R144" s="67">
        <f t="shared" si="18"/>
        <v>0</v>
      </c>
      <c r="S144" s="67">
        <f t="shared" si="19"/>
        <v>0</v>
      </c>
      <c r="T144" s="67">
        <f t="shared" si="20"/>
        <v>0</v>
      </c>
      <c r="U144" s="67">
        <f t="shared" si="22"/>
        <v>0</v>
      </c>
      <c r="V144" s="67">
        <f t="shared" si="21"/>
        <v>0</v>
      </c>
      <c r="W144" s="67">
        <f t="shared" si="23"/>
        <v>0</v>
      </c>
    </row>
    <row r="145" spans="1:23" ht="13.5">
      <c r="A145" s="67">
        <v>135</v>
      </c>
      <c r="B145" s="68"/>
      <c r="C145" s="68"/>
      <c r="D145" s="68"/>
      <c r="E145" s="68"/>
      <c r="F145" s="69"/>
      <c r="G145" s="70" t="str">
        <f t="shared" si="16"/>
        <v/>
      </c>
      <c r="H145" s="71"/>
      <c r="I145" s="72"/>
      <c r="J145" s="72"/>
      <c r="K145" s="72"/>
      <c r="L145" s="72"/>
      <c r="M145" s="72"/>
      <c r="N145" s="72"/>
      <c r="O145" s="73"/>
      <c r="P145" s="74">
        <f t="shared" si="17"/>
        <v>0</v>
      </c>
      <c r="R145" s="67">
        <f t="shared" si="18"/>
        <v>0</v>
      </c>
      <c r="S145" s="67">
        <f t="shared" si="19"/>
        <v>0</v>
      </c>
      <c r="T145" s="67">
        <f t="shared" si="20"/>
        <v>0</v>
      </c>
      <c r="U145" s="67">
        <f t="shared" si="22"/>
        <v>0</v>
      </c>
      <c r="V145" s="67">
        <f t="shared" si="21"/>
        <v>0</v>
      </c>
      <c r="W145" s="67">
        <f t="shared" si="23"/>
        <v>0</v>
      </c>
    </row>
    <row r="146" spans="1:23" ht="13.5">
      <c r="A146" s="67">
        <v>136</v>
      </c>
      <c r="B146" s="68"/>
      <c r="C146" s="68"/>
      <c r="D146" s="68"/>
      <c r="E146" s="68"/>
      <c r="F146" s="69"/>
      <c r="G146" s="70" t="str">
        <f t="shared" si="16"/>
        <v/>
      </c>
      <c r="H146" s="71"/>
      <c r="I146" s="72"/>
      <c r="J146" s="72"/>
      <c r="K146" s="72"/>
      <c r="L146" s="72"/>
      <c r="M146" s="72"/>
      <c r="N146" s="72"/>
      <c r="O146" s="73"/>
      <c r="P146" s="74">
        <f t="shared" si="17"/>
        <v>0</v>
      </c>
      <c r="R146" s="67">
        <f t="shared" si="18"/>
        <v>0</v>
      </c>
      <c r="S146" s="67">
        <f t="shared" si="19"/>
        <v>0</v>
      </c>
      <c r="T146" s="67">
        <f t="shared" si="20"/>
        <v>0</v>
      </c>
      <c r="U146" s="67">
        <f t="shared" si="22"/>
        <v>0</v>
      </c>
      <c r="V146" s="67">
        <f t="shared" si="21"/>
        <v>0</v>
      </c>
      <c r="W146" s="67">
        <f t="shared" si="23"/>
        <v>0</v>
      </c>
    </row>
    <row r="147" spans="1:23" ht="13.5">
      <c r="A147" s="67">
        <v>137</v>
      </c>
      <c r="B147" s="68"/>
      <c r="C147" s="68"/>
      <c r="D147" s="68"/>
      <c r="E147" s="68"/>
      <c r="F147" s="69"/>
      <c r="G147" s="70" t="str">
        <f t="shared" si="16"/>
        <v/>
      </c>
      <c r="H147" s="71"/>
      <c r="I147" s="72"/>
      <c r="J147" s="72"/>
      <c r="K147" s="72"/>
      <c r="L147" s="72"/>
      <c r="M147" s="72"/>
      <c r="N147" s="72"/>
      <c r="O147" s="73"/>
      <c r="P147" s="74">
        <f t="shared" si="17"/>
        <v>0</v>
      </c>
      <c r="R147" s="67">
        <f t="shared" si="18"/>
        <v>0</v>
      </c>
      <c r="S147" s="67">
        <f t="shared" si="19"/>
        <v>0</v>
      </c>
      <c r="T147" s="67">
        <f t="shared" si="20"/>
        <v>0</v>
      </c>
      <c r="U147" s="67">
        <f t="shared" si="22"/>
        <v>0</v>
      </c>
      <c r="V147" s="67">
        <f t="shared" si="21"/>
        <v>0</v>
      </c>
      <c r="W147" s="67">
        <f t="shared" si="23"/>
        <v>0</v>
      </c>
    </row>
    <row r="148" spans="1:23" ht="13.5">
      <c r="A148" s="67">
        <v>138</v>
      </c>
      <c r="B148" s="68"/>
      <c r="C148" s="68"/>
      <c r="D148" s="68"/>
      <c r="E148" s="68"/>
      <c r="F148" s="69"/>
      <c r="G148" s="70" t="str">
        <f t="shared" si="16"/>
        <v/>
      </c>
      <c r="H148" s="71"/>
      <c r="I148" s="72"/>
      <c r="J148" s="72"/>
      <c r="K148" s="72"/>
      <c r="L148" s="72"/>
      <c r="M148" s="72"/>
      <c r="N148" s="72"/>
      <c r="O148" s="73"/>
      <c r="P148" s="74">
        <f t="shared" si="17"/>
        <v>0</v>
      </c>
      <c r="R148" s="67">
        <f t="shared" si="18"/>
        <v>0</v>
      </c>
      <c r="S148" s="67">
        <f t="shared" si="19"/>
        <v>0</v>
      </c>
      <c r="T148" s="67">
        <f t="shared" si="20"/>
        <v>0</v>
      </c>
      <c r="U148" s="67">
        <f t="shared" si="22"/>
        <v>0</v>
      </c>
      <c r="V148" s="67">
        <f t="shared" si="21"/>
        <v>0</v>
      </c>
      <c r="W148" s="67">
        <f t="shared" si="23"/>
        <v>0</v>
      </c>
    </row>
    <row r="149" spans="1:23" ht="13.5">
      <c r="A149" s="67">
        <v>139</v>
      </c>
      <c r="B149" s="68"/>
      <c r="C149" s="68"/>
      <c r="D149" s="68"/>
      <c r="E149" s="68"/>
      <c r="F149" s="69"/>
      <c r="G149" s="70" t="str">
        <f t="shared" si="16"/>
        <v/>
      </c>
      <c r="H149" s="71"/>
      <c r="I149" s="72"/>
      <c r="J149" s="72"/>
      <c r="K149" s="72"/>
      <c r="L149" s="72"/>
      <c r="M149" s="72"/>
      <c r="N149" s="72"/>
      <c r="O149" s="73"/>
      <c r="P149" s="74">
        <f t="shared" si="17"/>
        <v>0</v>
      </c>
      <c r="R149" s="67">
        <f t="shared" si="18"/>
        <v>0</v>
      </c>
      <c r="S149" s="67">
        <f t="shared" si="19"/>
        <v>0</v>
      </c>
      <c r="T149" s="67">
        <f t="shared" si="20"/>
        <v>0</v>
      </c>
      <c r="U149" s="67">
        <f t="shared" si="22"/>
        <v>0</v>
      </c>
      <c r="V149" s="67">
        <f t="shared" si="21"/>
        <v>0</v>
      </c>
      <c r="W149" s="67">
        <f t="shared" si="23"/>
        <v>0</v>
      </c>
    </row>
    <row r="150" spans="1:23" ht="13.5">
      <c r="A150" s="67">
        <v>140</v>
      </c>
      <c r="B150" s="68"/>
      <c r="C150" s="68"/>
      <c r="D150" s="68"/>
      <c r="E150" s="68"/>
      <c r="F150" s="69"/>
      <c r="G150" s="70" t="str">
        <f t="shared" si="16"/>
        <v/>
      </c>
      <c r="H150" s="71"/>
      <c r="I150" s="72"/>
      <c r="J150" s="72"/>
      <c r="K150" s="72"/>
      <c r="L150" s="72"/>
      <c r="M150" s="72"/>
      <c r="N150" s="72"/>
      <c r="O150" s="73"/>
      <c r="P150" s="74">
        <f t="shared" si="17"/>
        <v>0</v>
      </c>
      <c r="R150" s="67">
        <f t="shared" si="18"/>
        <v>0</v>
      </c>
      <c r="S150" s="67">
        <f t="shared" si="19"/>
        <v>0</v>
      </c>
      <c r="T150" s="67">
        <f t="shared" si="20"/>
        <v>0</v>
      </c>
      <c r="U150" s="67">
        <f t="shared" si="22"/>
        <v>0</v>
      </c>
      <c r="V150" s="67">
        <f t="shared" si="21"/>
        <v>0</v>
      </c>
      <c r="W150" s="67">
        <f t="shared" si="23"/>
        <v>0</v>
      </c>
    </row>
    <row r="151" spans="1:23" ht="13.5">
      <c r="A151" s="67">
        <v>141</v>
      </c>
      <c r="B151" s="68"/>
      <c r="C151" s="68"/>
      <c r="D151" s="68"/>
      <c r="E151" s="68"/>
      <c r="F151" s="69"/>
      <c r="G151" s="70" t="str">
        <f t="shared" si="16"/>
        <v/>
      </c>
      <c r="H151" s="71"/>
      <c r="I151" s="72"/>
      <c r="J151" s="72"/>
      <c r="K151" s="72"/>
      <c r="L151" s="72"/>
      <c r="M151" s="72"/>
      <c r="N151" s="72"/>
      <c r="O151" s="73"/>
      <c r="P151" s="74">
        <f t="shared" si="17"/>
        <v>0</v>
      </c>
      <c r="R151" s="67">
        <f t="shared" si="18"/>
        <v>0</v>
      </c>
      <c r="S151" s="67">
        <f t="shared" si="19"/>
        <v>0</v>
      </c>
      <c r="T151" s="67">
        <f t="shared" si="20"/>
        <v>0</v>
      </c>
      <c r="U151" s="67">
        <f t="shared" si="22"/>
        <v>0</v>
      </c>
      <c r="V151" s="67">
        <f t="shared" si="21"/>
        <v>0</v>
      </c>
      <c r="W151" s="67">
        <f t="shared" si="23"/>
        <v>0</v>
      </c>
    </row>
    <row r="152" spans="1:23" ht="13.5">
      <c r="A152" s="67">
        <v>142</v>
      </c>
      <c r="B152" s="68"/>
      <c r="C152" s="68"/>
      <c r="D152" s="68"/>
      <c r="E152" s="68"/>
      <c r="F152" s="69"/>
      <c r="G152" s="70" t="str">
        <f t="shared" si="16"/>
        <v/>
      </c>
      <c r="H152" s="71"/>
      <c r="I152" s="72"/>
      <c r="J152" s="72"/>
      <c r="K152" s="72"/>
      <c r="L152" s="72"/>
      <c r="M152" s="72"/>
      <c r="N152" s="72"/>
      <c r="O152" s="73"/>
      <c r="P152" s="74">
        <f t="shared" si="17"/>
        <v>0</v>
      </c>
      <c r="R152" s="67">
        <f t="shared" si="18"/>
        <v>0</v>
      </c>
      <c r="S152" s="67">
        <f t="shared" si="19"/>
        <v>0</v>
      </c>
      <c r="T152" s="67">
        <f t="shared" si="20"/>
        <v>0</v>
      </c>
      <c r="U152" s="67">
        <f t="shared" si="22"/>
        <v>0</v>
      </c>
      <c r="V152" s="67">
        <f t="shared" si="21"/>
        <v>0</v>
      </c>
      <c r="W152" s="67">
        <f t="shared" si="23"/>
        <v>0</v>
      </c>
    </row>
    <row r="153" spans="1:23" ht="13.5">
      <c r="A153" s="67">
        <v>143</v>
      </c>
      <c r="B153" s="68"/>
      <c r="C153" s="68"/>
      <c r="D153" s="68"/>
      <c r="E153" s="68"/>
      <c r="F153" s="69"/>
      <c r="G153" s="70" t="str">
        <f t="shared" si="16"/>
        <v/>
      </c>
      <c r="H153" s="71"/>
      <c r="I153" s="72"/>
      <c r="J153" s="72"/>
      <c r="K153" s="72"/>
      <c r="L153" s="72"/>
      <c r="M153" s="72"/>
      <c r="N153" s="72"/>
      <c r="O153" s="73"/>
      <c r="P153" s="74">
        <f t="shared" si="17"/>
        <v>0</v>
      </c>
      <c r="R153" s="67">
        <f t="shared" si="18"/>
        <v>0</v>
      </c>
      <c r="S153" s="67">
        <f t="shared" si="19"/>
        <v>0</v>
      </c>
      <c r="T153" s="67">
        <f t="shared" si="20"/>
        <v>0</v>
      </c>
      <c r="U153" s="67">
        <f t="shared" si="22"/>
        <v>0</v>
      </c>
      <c r="V153" s="67">
        <f t="shared" si="21"/>
        <v>0</v>
      </c>
      <c r="W153" s="67">
        <f t="shared" si="23"/>
        <v>0</v>
      </c>
    </row>
    <row r="154" spans="1:23" ht="13.5">
      <c r="A154" s="67">
        <v>144</v>
      </c>
      <c r="B154" s="68"/>
      <c r="C154" s="68"/>
      <c r="D154" s="68"/>
      <c r="E154" s="68"/>
      <c r="F154" s="69"/>
      <c r="G154" s="70" t="str">
        <f t="shared" si="16"/>
        <v/>
      </c>
      <c r="H154" s="71"/>
      <c r="I154" s="72"/>
      <c r="J154" s="72"/>
      <c r="K154" s="72"/>
      <c r="L154" s="72"/>
      <c r="M154" s="72"/>
      <c r="N154" s="72"/>
      <c r="O154" s="73"/>
      <c r="P154" s="74">
        <f t="shared" si="17"/>
        <v>0</v>
      </c>
      <c r="R154" s="67">
        <f t="shared" si="18"/>
        <v>0</v>
      </c>
      <c r="S154" s="67">
        <f t="shared" si="19"/>
        <v>0</v>
      </c>
      <c r="T154" s="67">
        <f t="shared" si="20"/>
        <v>0</v>
      </c>
      <c r="U154" s="67">
        <f t="shared" si="22"/>
        <v>0</v>
      </c>
      <c r="V154" s="67">
        <f t="shared" si="21"/>
        <v>0</v>
      </c>
      <c r="W154" s="67">
        <f t="shared" si="23"/>
        <v>0</v>
      </c>
    </row>
    <row r="155" spans="1:23" ht="13.5">
      <c r="A155" s="67">
        <v>145</v>
      </c>
      <c r="B155" s="68"/>
      <c r="C155" s="68"/>
      <c r="D155" s="68"/>
      <c r="E155" s="68"/>
      <c r="F155" s="69"/>
      <c r="G155" s="70" t="str">
        <f t="shared" si="16"/>
        <v/>
      </c>
      <c r="H155" s="71"/>
      <c r="I155" s="72"/>
      <c r="J155" s="72"/>
      <c r="K155" s="72"/>
      <c r="L155" s="72"/>
      <c r="M155" s="72"/>
      <c r="N155" s="72"/>
      <c r="O155" s="73"/>
      <c r="P155" s="74">
        <f t="shared" si="17"/>
        <v>0</v>
      </c>
      <c r="R155" s="67">
        <f t="shared" si="18"/>
        <v>0</v>
      </c>
      <c r="S155" s="67">
        <f t="shared" si="19"/>
        <v>0</v>
      </c>
      <c r="T155" s="67">
        <f t="shared" si="20"/>
        <v>0</v>
      </c>
      <c r="U155" s="67">
        <f t="shared" si="22"/>
        <v>0</v>
      </c>
      <c r="V155" s="67">
        <f t="shared" si="21"/>
        <v>0</v>
      </c>
      <c r="W155" s="67">
        <f t="shared" si="23"/>
        <v>0</v>
      </c>
    </row>
    <row r="156" spans="1:23" ht="13.5">
      <c r="A156" s="67">
        <v>146</v>
      </c>
      <c r="B156" s="68"/>
      <c r="C156" s="68"/>
      <c r="D156" s="68"/>
      <c r="E156" s="68"/>
      <c r="F156" s="69"/>
      <c r="G156" s="70" t="str">
        <f t="shared" si="16"/>
        <v/>
      </c>
      <c r="H156" s="71"/>
      <c r="I156" s="72"/>
      <c r="J156" s="72"/>
      <c r="K156" s="72"/>
      <c r="L156" s="72"/>
      <c r="M156" s="72"/>
      <c r="N156" s="72"/>
      <c r="O156" s="73"/>
      <c r="P156" s="74">
        <f t="shared" si="17"/>
        <v>0</v>
      </c>
      <c r="R156" s="67">
        <f t="shared" si="18"/>
        <v>0</v>
      </c>
      <c r="S156" s="67">
        <f t="shared" si="19"/>
        <v>0</v>
      </c>
      <c r="T156" s="67">
        <f t="shared" si="20"/>
        <v>0</v>
      </c>
      <c r="U156" s="67">
        <f t="shared" si="22"/>
        <v>0</v>
      </c>
      <c r="V156" s="67">
        <f t="shared" si="21"/>
        <v>0</v>
      </c>
      <c r="W156" s="67">
        <f t="shared" si="23"/>
        <v>0</v>
      </c>
    </row>
    <row r="157" spans="1:23" ht="13.5">
      <c r="A157" s="67">
        <v>147</v>
      </c>
      <c r="B157" s="68"/>
      <c r="C157" s="68"/>
      <c r="D157" s="68"/>
      <c r="E157" s="68"/>
      <c r="F157" s="69"/>
      <c r="G157" s="70" t="str">
        <f t="shared" si="16"/>
        <v/>
      </c>
      <c r="H157" s="71"/>
      <c r="I157" s="72"/>
      <c r="J157" s="72"/>
      <c r="K157" s="72"/>
      <c r="L157" s="72"/>
      <c r="M157" s="72"/>
      <c r="N157" s="72"/>
      <c r="O157" s="73"/>
      <c r="P157" s="74">
        <f t="shared" si="17"/>
        <v>0</v>
      </c>
      <c r="R157" s="67">
        <f t="shared" si="18"/>
        <v>0</v>
      </c>
      <c r="S157" s="67">
        <f t="shared" si="19"/>
        <v>0</v>
      </c>
      <c r="T157" s="67">
        <f t="shared" si="20"/>
        <v>0</v>
      </c>
      <c r="U157" s="67">
        <f t="shared" si="22"/>
        <v>0</v>
      </c>
      <c r="V157" s="67">
        <f t="shared" si="21"/>
        <v>0</v>
      </c>
      <c r="W157" s="67">
        <f t="shared" si="23"/>
        <v>0</v>
      </c>
    </row>
    <row r="158" spans="1:23" ht="13.5">
      <c r="A158" s="67">
        <v>148</v>
      </c>
      <c r="B158" s="68"/>
      <c r="C158" s="68"/>
      <c r="D158" s="68"/>
      <c r="E158" s="68"/>
      <c r="F158" s="69"/>
      <c r="G158" s="70" t="str">
        <f t="shared" si="16"/>
        <v/>
      </c>
      <c r="H158" s="71"/>
      <c r="I158" s="72"/>
      <c r="J158" s="72"/>
      <c r="K158" s="72"/>
      <c r="L158" s="72"/>
      <c r="M158" s="72"/>
      <c r="N158" s="72"/>
      <c r="O158" s="73"/>
      <c r="P158" s="74">
        <f t="shared" si="17"/>
        <v>0</v>
      </c>
      <c r="R158" s="67">
        <f t="shared" si="18"/>
        <v>0</v>
      </c>
      <c r="S158" s="67">
        <f t="shared" si="19"/>
        <v>0</v>
      </c>
      <c r="T158" s="67">
        <f t="shared" si="20"/>
        <v>0</v>
      </c>
      <c r="U158" s="67">
        <f t="shared" si="22"/>
        <v>0</v>
      </c>
      <c r="V158" s="67">
        <f t="shared" si="21"/>
        <v>0</v>
      </c>
      <c r="W158" s="67">
        <f t="shared" si="23"/>
        <v>0</v>
      </c>
    </row>
    <row r="159" spans="1:23" ht="13.5">
      <c r="A159" s="67">
        <v>149</v>
      </c>
      <c r="B159" s="68"/>
      <c r="C159" s="68"/>
      <c r="D159" s="68"/>
      <c r="E159" s="68"/>
      <c r="F159" s="69"/>
      <c r="G159" s="70" t="str">
        <f t="shared" si="16"/>
        <v/>
      </c>
      <c r="H159" s="71"/>
      <c r="I159" s="72"/>
      <c r="J159" s="72"/>
      <c r="K159" s="72"/>
      <c r="L159" s="72"/>
      <c r="M159" s="72"/>
      <c r="N159" s="72"/>
      <c r="O159" s="73"/>
      <c r="P159" s="74">
        <f t="shared" si="17"/>
        <v>0</v>
      </c>
      <c r="R159" s="67">
        <f t="shared" si="18"/>
        <v>0</v>
      </c>
      <c r="S159" s="67">
        <f t="shared" si="19"/>
        <v>0</v>
      </c>
      <c r="T159" s="67">
        <f t="shared" si="20"/>
        <v>0</v>
      </c>
      <c r="U159" s="67">
        <f t="shared" si="22"/>
        <v>0</v>
      </c>
      <c r="V159" s="67">
        <f t="shared" si="21"/>
        <v>0</v>
      </c>
      <c r="W159" s="67">
        <f t="shared" si="23"/>
        <v>0</v>
      </c>
    </row>
    <row r="160" spans="1:23" ht="13.5">
      <c r="A160" s="67">
        <v>150</v>
      </c>
      <c r="B160" s="68"/>
      <c r="C160" s="68"/>
      <c r="D160" s="68"/>
      <c r="E160" s="68"/>
      <c r="F160" s="69"/>
      <c r="G160" s="70" t="str">
        <f t="shared" si="16"/>
        <v/>
      </c>
      <c r="H160" s="71"/>
      <c r="I160" s="72"/>
      <c r="J160" s="72"/>
      <c r="K160" s="72"/>
      <c r="L160" s="72"/>
      <c r="M160" s="72"/>
      <c r="N160" s="72"/>
      <c r="O160" s="73"/>
      <c r="P160" s="74">
        <f t="shared" si="17"/>
        <v>0</v>
      </c>
      <c r="R160" s="67">
        <f t="shared" si="18"/>
        <v>0</v>
      </c>
      <c r="S160" s="67">
        <f t="shared" si="19"/>
        <v>0</v>
      </c>
      <c r="T160" s="67">
        <f t="shared" si="20"/>
        <v>0</v>
      </c>
      <c r="U160" s="67">
        <f t="shared" si="22"/>
        <v>0</v>
      </c>
      <c r="V160" s="67">
        <f t="shared" si="21"/>
        <v>0</v>
      </c>
      <c r="W160" s="67">
        <f t="shared" si="23"/>
        <v>0</v>
      </c>
    </row>
    <row r="161" spans="1:23" ht="13.5">
      <c r="A161" s="67">
        <v>151</v>
      </c>
      <c r="B161" s="68"/>
      <c r="C161" s="68"/>
      <c r="D161" s="68"/>
      <c r="E161" s="68"/>
      <c r="F161" s="69"/>
      <c r="G161" s="70" t="str">
        <f t="shared" si="16"/>
        <v/>
      </c>
      <c r="H161" s="71"/>
      <c r="I161" s="72"/>
      <c r="J161" s="72"/>
      <c r="K161" s="72"/>
      <c r="L161" s="72"/>
      <c r="M161" s="72"/>
      <c r="N161" s="72"/>
      <c r="O161" s="73"/>
      <c r="P161" s="74">
        <f t="shared" si="17"/>
        <v>0</v>
      </c>
      <c r="R161" s="67">
        <f t="shared" si="18"/>
        <v>0</v>
      </c>
      <c r="S161" s="67">
        <f t="shared" si="19"/>
        <v>0</v>
      </c>
      <c r="T161" s="67">
        <f t="shared" si="20"/>
        <v>0</v>
      </c>
      <c r="U161" s="67">
        <f t="shared" si="22"/>
        <v>0</v>
      </c>
      <c r="V161" s="67">
        <f t="shared" si="21"/>
        <v>0</v>
      </c>
      <c r="W161" s="67">
        <f t="shared" si="23"/>
        <v>0</v>
      </c>
    </row>
    <row r="162" spans="1:23" ht="13.5">
      <c r="A162" s="67">
        <v>152</v>
      </c>
      <c r="B162" s="68"/>
      <c r="C162" s="68"/>
      <c r="D162" s="68"/>
      <c r="E162" s="68"/>
      <c r="F162" s="69"/>
      <c r="G162" s="70" t="str">
        <f t="shared" si="16"/>
        <v/>
      </c>
      <c r="H162" s="71"/>
      <c r="I162" s="72"/>
      <c r="J162" s="72"/>
      <c r="K162" s="72"/>
      <c r="L162" s="72"/>
      <c r="M162" s="72"/>
      <c r="N162" s="72"/>
      <c r="O162" s="73"/>
      <c r="P162" s="74">
        <f t="shared" si="17"/>
        <v>0</v>
      </c>
      <c r="R162" s="67">
        <f t="shared" si="18"/>
        <v>0</v>
      </c>
      <c r="S162" s="67">
        <f t="shared" si="19"/>
        <v>0</v>
      </c>
      <c r="T162" s="67">
        <f t="shared" si="20"/>
        <v>0</v>
      </c>
      <c r="U162" s="67">
        <f t="shared" si="22"/>
        <v>0</v>
      </c>
      <c r="V162" s="67">
        <f t="shared" si="21"/>
        <v>0</v>
      </c>
      <c r="W162" s="67">
        <f t="shared" si="23"/>
        <v>0</v>
      </c>
    </row>
    <row r="163" spans="1:23" ht="13.5">
      <c r="A163" s="67">
        <v>153</v>
      </c>
      <c r="B163" s="68"/>
      <c r="C163" s="68"/>
      <c r="D163" s="68"/>
      <c r="E163" s="68"/>
      <c r="F163" s="69"/>
      <c r="G163" s="70" t="str">
        <f t="shared" si="16"/>
        <v/>
      </c>
      <c r="H163" s="71"/>
      <c r="I163" s="72"/>
      <c r="J163" s="72"/>
      <c r="K163" s="72"/>
      <c r="L163" s="72"/>
      <c r="M163" s="72"/>
      <c r="N163" s="72"/>
      <c r="O163" s="73"/>
      <c r="P163" s="74">
        <f t="shared" si="17"/>
        <v>0</v>
      </c>
      <c r="R163" s="67">
        <f t="shared" si="18"/>
        <v>0</v>
      </c>
      <c r="S163" s="67">
        <f t="shared" si="19"/>
        <v>0</v>
      </c>
      <c r="T163" s="67">
        <f t="shared" si="20"/>
        <v>0</v>
      </c>
      <c r="U163" s="67">
        <f t="shared" si="22"/>
        <v>0</v>
      </c>
      <c r="V163" s="67">
        <f t="shared" si="21"/>
        <v>0</v>
      </c>
      <c r="W163" s="67">
        <f t="shared" si="23"/>
        <v>0</v>
      </c>
    </row>
    <row r="164" spans="1:23" ht="13.5">
      <c r="A164" s="67">
        <v>154</v>
      </c>
      <c r="B164" s="68"/>
      <c r="C164" s="68"/>
      <c r="D164" s="68"/>
      <c r="E164" s="68"/>
      <c r="F164" s="69"/>
      <c r="G164" s="70" t="str">
        <f t="shared" si="16"/>
        <v/>
      </c>
      <c r="H164" s="71"/>
      <c r="I164" s="72"/>
      <c r="J164" s="72"/>
      <c r="K164" s="72"/>
      <c r="L164" s="72"/>
      <c r="M164" s="72"/>
      <c r="N164" s="72"/>
      <c r="O164" s="73"/>
      <c r="P164" s="74">
        <f t="shared" si="17"/>
        <v>0</v>
      </c>
      <c r="R164" s="67">
        <f t="shared" si="18"/>
        <v>0</v>
      </c>
      <c r="S164" s="67">
        <f t="shared" si="19"/>
        <v>0</v>
      </c>
      <c r="T164" s="67">
        <f t="shared" si="20"/>
        <v>0</v>
      </c>
      <c r="U164" s="67">
        <f t="shared" si="22"/>
        <v>0</v>
      </c>
      <c r="V164" s="67">
        <f t="shared" si="21"/>
        <v>0</v>
      </c>
      <c r="W164" s="67">
        <f t="shared" si="23"/>
        <v>0</v>
      </c>
    </row>
    <row r="165" spans="1:23" ht="13.5">
      <c r="A165" s="67">
        <v>155</v>
      </c>
      <c r="B165" s="68"/>
      <c r="C165" s="68"/>
      <c r="D165" s="68"/>
      <c r="E165" s="68"/>
      <c r="F165" s="69"/>
      <c r="G165" s="70" t="str">
        <f t="shared" si="16"/>
        <v/>
      </c>
      <c r="H165" s="71"/>
      <c r="I165" s="72"/>
      <c r="J165" s="72"/>
      <c r="K165" s="72"/>
      <c r="L165" s="72"/>
      <c r="M165" s="72"/>
      <c r="N165" s="72"/>
      <c r="O165" s="73"/>
      <c r="P165" s="74">
        <f t="shared" si="17"/>
        <v>0</v>
      </c>
      <c r="R165" s="67">
        <f t="shared" si="18"/>
        <v>0</v>
      </c>
      <c r="S165" s="67">
        <f t="shared" si="19"/>
        <v>0</v>
      </c>
      <c r="T165" s="67">
        <f t="shared" si="20"/>
        <v>0</v>
      </c>
      <c r="U165" s="67">
        <f t="shared" si="22"/>
        <v>0</v>
      </c>
      <c r="V165" s="67">
        <f t="shared" si="21"/>
        <v>0</v>
      </c>
      <c r="W165" s="67">
        <f t="shared" si="23"/>
        <v>0</v>
      </c>
    </row>
    <row r="166" spans="1:23" ht="13.5">
      <c r="A166" s="67">
        <v>156</v>
      </c>
      <c r="B166" s="68"/>
      <c r="C166" s="68"/>
      <c r="D166" s="68"/>
      <c r="E166" s="68"/>
      <c r="F166" s="69"/>
      <c r="G166" s="70" t="str">
        <f t="shared" si="16"/>
        <v/>
      </c>
      <c r="H166" s="71"/>
      <c r="I166" s="72"/>
      <c r="J166" s="72"/>
      <c r="K166" s="72"/>
      <c r="L166" s="72"/>
      <c r="M166" s="72"/>
      <c r="N166" s="72"/>
      <c r="O166" s="73"/>
      <c r="P166" s="74">
        <f t="shared" si="17"/>
        <v>0</v>
      </c>
      <c r="R166" s="67">
        <f t="shared" si="18"/>
        <v>0</v>
      </c>
      <c r="S166" s="67">
        <f t="shared" si="19"/>
        <v>0</v>
      </c>
      <c r="T166" s="67">
        <f t="shared" si="20"/>
        <v>0</v>
      </c>
      <c r="U166" s="67">
        <f t="shared" si="22"/>
        <v>0</v>
      </c>
      <c r="V166" s="67">
        <f t="shared" si="21"/>
        <v>0</v>
      </c>
      <c r="W166" s="67">
        <f t="shared" si="23"/>
        <v>0</v>
      </c>
    </row>
    <row r="167" spans="1:23" ht="13.5">
      <c r="A167" s="67">
        <v>157</v>
      </c>
      <c r="B167" s="68"/>
      <c r="C167" s="68"/>
      <c r="D167" s="68"/>
      <c r="E167" s="68"/>
      <c r="F167" s="69"/>
      <c r="G167" s="70" t="str">
        <f t="shared" si="16"/>
        <v/>
      </c>
      <c r="H167" s="71"/>
      <c r="I167" s="72"/>
      <c r="J167" s="72"/>
      <c r="K167" s="72"/>
      <c r="L167" s="72"/>
      <c r="M167" s="72"/>
      <c r="N167" s="72"/>
      <c r="O167" s="73"/>
      <c r="P167" s="74">
        <f t="shared" si="17"/>
        <v>0</v>
      </c>
      <c r="R167" s="67">
        <f t="shared" si="18"/>
        <v>0</v>
      </c>
      <c r="S167" s="67">
        <f t="shared" si="19"/>
        <v>0</v>
      </c>
      <c r="T167" s="67">
        <f t="shared" si="20"/>
        <v>0</v>
      </c>
      <c r="U167" s="67">
        <f t="shared" si="22"/>
        <v>0</v>
      </c>
      <c r="V167" s="67">
        <f t="shared" si="21"/>
        <v>0</v>
      </c>
      <c r="W167" s="67">
        <f t="shared" si="23"/>
        <v>0</v>
      </c>
    </row>
    <row r="168" spans="1:23" ht="13.5">
      <c r="A168" s="67">
        <v>158</v>
      </c>
      <c r="B168" s="68"/>
      <c r="C168" s="68"/>
      <c r="D168" s="68"/>
      <c r="E168" s="68"/>
      <c r="F168" s="69"/>
      <c r="G168" s="70" t="str">
        <f t="shared" si="16"/>
        <v/>
      </c>
      <c r="H168" s="71"/>
      <c r="I168" s="72"/>
      <c r="J168" s="72"/>
      <c r="K168" s="72"/>
      <c r="L168" s="72"/>
      <c r="M168" s="72"/>
      <c r="N168" s="72"/>
      <c r="O168" s="73"/>
      <c r="P168" s="74">
        <f t="shared" si="17"/>
        <v>0</v>
      </c>
      <c r="R168" s="67">
        <f t="shared" si="18"/>
        <v>0</v>
      </c>
      <c r="S168" s="67">
        <f t="shared" si="19"/>
        <v>0</v>
      </c>
      <c r="T168" s="67">
        <f t="shared" si="20"/>
        <v>0</v>
      </c>
      <c r="U168" s="67">
        <f t="shared" si="22"/>
        <v>0</v>
      </c>
      <c r="V168" s="67">
        <f t="shared" si="21"/>
        <v>0</v>
      </c>
      <c r="W168" s="67">
        <f t="shared" si="23"/>
        <v>0</v>
      </c>
    </row>
    <row r="169" spans="1:23" ht="13.5">
      <c r="A169" s="67">
        <v>159</v>
      </c>
      <c r="B169" s="68"/>
      <c r="C169" s="68"/>
      <c r="D169" s="68"/>
      <c r="E169" s="68"/>
      <c r="F169" s="69"/>
      <c r="G169" s="70" t="str">
        <f t="shared" si="16"/>
        <v/>
      </c>
      <c r="H169" s="71"/>
      <c r="I169" s="72"/>
      <c r="J169" s="72"/>
      <c r="K169" s="72"/>
      <c r="L169" s="72"/>
      <c r="M169" s="72"/>
      <c r="N169" s="72"/>
      <c r="O169" s="73"/>
      <c r="P169" s="74">
        <f t="shared" si="17"/>
        <v>0</v>
      </c>
      <c r="R169" s="67">
        <f t="shared" si="18"/>
        <v>0</v>
      </c>
      <c r="S169" s="67">
        <f t="shared" si="19"/>
        <v>0</v>
      </c>
      <c r="T169" s="67">
        <f t="shared" si="20"/>
        <v>0</v>
      </c>
      <c r="U169" s="67">
        <f t="shared" si="22"/>
        <v>0</v>
      </c>
      <c r="V169" s="67">
        <f t="shared" si="21"/>
        <v>0</v>
      </c>
      <c r="W169" s="67">
        <f t="shared" si="23"/>
        <v>0</v>
      </c>
    </row>
    <row r="170" spans="1:23" ht="13.5">
      <c r="A170" s="67">
        <v>160</v>
      </c>
      <c r="B170" s="68"/>
      <c r="C170" s="68"/>
      <c r="D170" s="68"/>
      <c r="E170" s="68"/>
      <c r="F170" s="69"/>
      <c r="G170" s="70" t="str">
        <f t="shared" si="16"/>
        <v/>
      </c>
      <c r="H170" s="71"/>
      <c r="I170" s="72"/>
      <c r="J170" s="72"/>
      <c r="K170" s="72"/>
      <c r="L170" s="72"/>
      <c r="M170" s="72"/>
      <c r="N170" s="72"/>
      <c r="O170" s="73"/>
      <c r="P170" s="74">
        <f t="shared" si="17"/>
        <v>0</v>
      </c>
      <c r="R170" s="67">
        <f t="shared" si="18"/>
        <v>0</v>
      </c>
      <c r="S170" s="67">
        <f t="shared" si="19"/>
        <v>0</v>
      </c>
      <c r="T170" s="67">
        <f t="shared" si="20"/>
        <v>0</v>
      </c>
      <c r="U170" s="67">
        <f t="shared" si="22"/>
        <v>0</v>
      </c>
      <c r="V170" s="67">
        <f t="shared" si="21"/>
        <v>0</v>
      </c>
      <c r="W170" s="67">
        <f t="shared" si="23"/>
        <v>0</v>
      </c>
    </row>
    <row r="171" spans="1:23" ht="13.5">
      <c r="A171" s="67">
        <v>161</v>
      </c>
      <c r="B171" s="68"/>
      <c r="C171" s="68"/>
      <c r="D171" s="68"/>
      <c r="E171" s="68"/>
      <c r="F171" s="69"/>
      <c r="G171" s="70" t="str">
        <f t="shared" si="16"/>
        <v/>
      </c>
      <c r="H171" s="71"/>
      <c r="I171" s="72"/>
      <c r="J171" s="72"/>
      <c r="K171" s="72"/>
      <c r="L171" s="72"/>
      <c r="M171" s="72"/>
      <c r="N171" s="72"/>
      <c r="O171" s="73"/>
      <c r="P171" s="74">
        <f t="shared" si="17"/>
        <v>0</v>
      </c>
      <c r="R171" s="67">
        <f t="shared" si="18"/>
        <v>0</v>
      </c>
      <c r="S171" s="67">
        <f t="shared" si="19"/>
        <v>0</v>
      </c>
      <c r="T171" s="67">
        <f t="shared" si="20"/>
        <v>0</v>
      </c>
      <c r="U171" s="67">
        <f t="shared" si="22"/>
        <v>0</v>
      </c>
      <c r="V171" s="67">
        <f t="shared" si="21"/>
        <v>0</v>
      </c>
      <c r="W171" s="67">
        <f t="shared" si="23"/>
        <v>0</v>
      </c>
    </row>
    <row r="172" spans="1:23" ht="13.5">
      <c r="A172" s="67">
        <v>162</v>
      </c>
      <c r="B172" s="68"/>
      <c r="C172" s="68"/>
      <c r="D172" s="68"/>
      <c r="E172" s="68"/>
      <c r="F172" s="69"/>
      <c r="G172" s="70" t="str">
        <f t="shared" si="16"/>
        <v/>
      </c>
      <c r="H172" s="71"/>
      <c r="I172" s="72"/>
      <c r="J172" s="72"/>
      <c r="K172" s="72"/>
      <c r="L172" s="72"/>
      <c r="M172" s="72"/>
      <c r="N172" s="72"/>
      <c r="O172" s="73"/>
      <c r="P172" s="74">
        <f t="shared" si="17"/>
        <v>0</v>
      </c>
      <c r="R172" s="67">
        <f t="shared" si="18"/>
        <v>0</v>
      </c>
      <c r="S172" s="67">
        <f t="shared" si="19"/>
        <v>0</v>
      </c>
      <c r="T172" s="67">
        <f t="shared" si="20"/>
        <v>0</v>
      </c>
      <c r="U172" s="67">
        <f t="shared" si="22"/>
        <v>0</v>
      </c>
      <c r="V172" s="67">
        <f t="shared" si="21"/>
        <v>0</v>
      </c>
      <c r="W172" s="67">
        <f t="shared" si="23"/>
        <v>0</v>
      </c>
    </row>
    <row r="173" spans="1:23" ht="13.5">
      <c r="A173" s="67">
        <v>163</v>
      </c>
      <c r="B173" s="68"/>
      <c r="C173" s="68"/>
      <c r="D173" s="68"/>
      <c r="E173" s="68"/>
      <c r="F173" s="69"/>
      <c r="G173" s="70" t="str">
        <f t="shared" si="16"/>
        <v/>
      </c>
      <c r="H173" s="71"/>
      <c r="I173" s="72"/>
      <c r="J173" s="72"/>
      <c r="K173" s="72"/>
      <c r="L173" s="72"/>
      <c r="M173" s="72"/>
      <c r="N173" s="72"/>
      <c r="O173" s="73"/>
      <c r="P173" s="74">
        <f t="shared" si="17"/>
        <v>0</v>
      </c>
      <c r="R173" s="67">
        <f t="shared" si="18"/>
        <v>0</v>
      </c>
      <c r="S173" s="67">
        <f t="shared" si="19"/>
        <v>0</v>
      </c>
      <c r="T173" s="67">
        <f t="shared" si="20"/>
        <v>0</v>
      </c>
      <c r="U173" s="67">
        <f t="shared" si="22"/>
        <v>0</v>
      </c>
      <c r="V173" s="67">
        <f t="shared" si="21"/>
        <v>0</v>
      </c>
      <c r="W173" s="67">
        <f t="shared" si="23"/>
        <v>0</v>
      </c>
    </row>
    <row r="174" spans="1:23" ht="13.5">
      <c r="A174" s="67">
        <v>164</v>
      </c>
      <c r="B174" s="68"/>
      <c r="C174" s="68"/>
      <c r="D174" s="68"/>
      <c r="E174" s="68"/>
      <c r="F174" s="69"/>
      <c r="G174" s="70" t="str">
        <f t="shared" si="16"/>
        <v/>
      </c>
      <c r="H174" s="71"/>
      <c r="I174" s="72"/>
      <c r="J174" s="72"/>
      <c r="K174" s="72"/>
      <c r="L174" s="72"/>
      <c r="M174" s="72"/>
      <c r="N174" s="72"/>
      <c r="O174" s="73"/>
      <c r="P174" s="74">
        <f t="shared" si="17"/>
        <v>0</v>
      </c>
      <c r="R174" s="67">
        <f t="shared" si="18"/>
        <v>0</v>
      </c>
      <c r="S174" s="67">
        <f t="shared" si="19"/>
        <v>0</v>
      </c>
      <c r="T174" s="67">
        <f t="shared" si="20"/>
        <v>0</v>
      </c>
      <c r="U174" s="67">
        <f t="shared" si="22"/>
        <v>0</v>
      </c>
      <c r="V174" s="67">
        <f t="shared" si="21"/>
        <v>0</v>
      </c>
      <c r="W174" s="67">
        <f t="shared" si="23"/>
        <v>0</v>
      </c>
    </row>
    <row r="175" spans="1:23" ht="13.5">
      <c r="A175" s="67">
        <v>165</v>
      </c>
      <c r="B175" s="68"/>
      <c r="C175" s="68"/>
      <c r="D175" s="68"/>
      <c r="E175" s="68"/>
      <c r="F175" s="69"/>
      <c r="G175" s="70" t="str">
        <f t="shared" si="16"/>
        <v/>
      </c>
      <c r="H175" s="71"/>
      <c r="I175" s="72"/>
      <c r="J175" s="72"/>
      <c r="K175" s="72"/>
      <c r="L175" s="72"/>
      <c r="M175" s="72"/>
      <c r="N175" s="72"/>
      <c r="O175" s="73"/>
      <c r="P175" s="74">
        <f t="shared" si="17"/>
        <v>0</v>
      </c>
      <c r="R175" s="67">
        <f t="shared" si="18"/>
        <v>0</v>
      </c>
      <c r="S175" s="67">
        <f t="shared" si="19"/>
        <v>0</v>
      </c>
      <c r="T175" s="67">
        <f t="shared" si="20"/>
        <v>0</v>
      </c>
      <c r="U175" s="67">
        <f t="shared" si="22"/>
        <v>0</v>
      </c>
      <c r="V175" s="67">
        <f t="shared" si="21"/>
        <v>0</v>
      </c>
      <c r="W175" s="67">
        <f t="shared" si="23"/>
        <v>0</v>
      </c>
    </row>
    <row r="176" spans="1:23" ht="13.5">
      <c r="A176" s="67">
        <v>166</v>
      </c>
      <c r="B176" s="68"/>
      <c r="C176" s="68"/>
      <c r="D176" s="68"/>
      <c r="E176" s="68"/>
      <c r="F176" s="69"/>
      <c r="G176" s="70" t="str">
        <f t="shared" si="16"/>
        <v/>
      </c>
      <c r="H176" s="71"/>
      <c r="I176" s="72"/>
      <c r="J176" s="72"/>
      <c r="K176" s="72"/>
      <c r="L176" s="72"/>
      <c r="M176" s="72"/>
      <c r="N176" s="72"/>
      <c r="O176" s="73"/>
      <c r="P176" s="74">
        <f t="shared" si="17"/>
        <v>0</v>
      </c>
      <c r="R176" s="67">
        <f t="shared" si="18"/>
        <v>0</v>
      </c>
      <c r="S176" s="67">
        <f t="shared" si="19"/>
        <v>0</v>
      </c>
      <c r="T176" s="67">
        <f t="shared" si="20"/>
        <v>0</v>
      </c>
      <c r="U176" s="67">
        <f t="shared" si="22"/>
        <v>0</v>
      </c>
      <c r="V176" s="67">
        <f t="shared" si="21"/>
        <v>0</v>
      </c>
      <c r="W176" s="67">
        <f t="shared" si="23"/>
        <v>0</v>
      </c>
    </row>
    <row r="177" spans="1:23" ht="13.5">
      <c r="A177" s="67">
        <v>167</v>
      </c>
      <c r="B177" s="68"/>
      <c r="C177" s="68"/>
      <c r="D177" s="68"/>
      <c r="E177" s="68"/>
      <c r="F177" s="69"/>
      <c r="G177" s="70" t="str">
        <f t="shared" si="16"/>
        <v/>
      </c>
      <c r="H177" s="71"/>
      <c r="I177" s="72"/>
      <c r="J177" s="72"/>
      <c r="K177" s="72"/>
      <c r="L177" s="72"/>
      <c r="M177" s="72"/>
      <c r="N177" s="72"/>
      <c r="O177" s="73"/>
      <c r="P177" s="74">
        <f t="shared" si="17"/>
        <v>0</v>
      </c>
      <c r="R177" s="67">
        <f t="shared" si="18"/>
        <v>0</v>
      </c>
      <c r="S177" s="67">
        <f t="shared" si="19"/>
        <v>0</v>
      </c>
      <c r="T177" s="67">
        <f t="shared" si="20"/>
        <v>0</v>
      </c>
      <c r="U177" s="67">
        <f t="shared" si="22"/>
        <v>0</v>
      </c>
      <c r="V177" s="67">
        <f t="shared" si="21"/>
        <v>0</v>
      </c>
      <c r="W177" s="67">
        <f t="shared" si="23"/>
        <v>0</v>
      </c>
    </row>
    <row r="178" spans="1:23" ht="13.5">
      <c r="A178" s="67">
        <v>168</v>
      </c>
      <c r="B178" s="68"/>
      <c r="C178" s="68"/>
      <c r="D178" s="68"/>
      <c r="E178" s="68"/>
      <c r="F178" s="69"/>
      <c r="G178" s="70" t="str">
        <f t="shared" si="16"/>
        <v/>
      </c>
      <c r="H178" s="71"/>
      <c r="I178" s="72"/>
      <c r="J178" s="72"/>
      <c r="K178" s="72"/>
      <c r="L178" s="72"/>
      <c r="M178" s="72"/>
      <c r="N178" s="72"/>
      <c r="O178" s="73"/>
      <c r="P178" s="74">
        <f t="shared" si="17"/>
        <v>0</v>
      </c>
      <c r="R178" s="67">
        <f t="shared" si="18"/>
        <v>0</v>
      </c>
      <c r="S178" s="67">
        <f t="shared" si="19"/>
        <v>0</v>
      </c>
      <c r="T178" s="67">
        <f t="shared" si="20"/>
        <v>0</v>
      </c>
      <c r="U178" s="67">
        <f t="shared" si="22"/>
        <v>0</v>
      </c>
      <c r="V178" s="67">
        <f t="shared" si="21"/>
        <v>0</v>
      </c>
      <c r="W178" s="67">
        <f t="shared" si="23"/>
        <v>0</v>
      </c>
    </row>
    <row r="179" spans="1:23" ht="13.5">
      <c r="A179" s="67">
        <v>169</v>
      </c>
      <c r="B179" s="68"/>
      <c r="C179" s="68"/>
      <c r="D179" s="68"/>
      <c r="E179" s="68"/>
      <c r="F179" s="69"/>
      <c r="G179" s="70" t="str">
        <f t="shared" si="16"/>
        <v/>
      </c>
      <c r="H179" s="71"/>
      <c r="I179" s="72"/>
      <c r="J179" s="72"/>
      <c r="K179" s="72"/>
      <c r="L179" s="72"/>
      <c r="M179" s="72"/>
      <c r="N179" s="72"/>
      <c r="O179" s="73"/>
      <c r="P179" s="74">
        <f t="shared" si="17"/>
        <v>0</v>
      </c>
      <c r="R179" s="67">
        <f t="shared" si="18"/>
        <v>0</v>
      </c>
      <c r="S179" s="67">
        <f t="shared" si="19"/>
        <v>0</v>
      </c>
      <c r="T179" s="67">
        <f t="shared" si="20"/>
        <v>0</v>
      </c>
      <c r="U179" s="67">
        <f t="shared" si="22"/>
        <v>0</v>
      </c>
      <c r="V179" s="67">
        <f t="shared" si="21"/>
        <v>0</v>
      </c>
      <c r="W179" s="67">
        <f t="shared" si="23"/>
        <v>0</v>
      </c>
    </row>
    <row r="180" spans="1:23" ht="13.5">
      <c r="A180" s="67">
        <v>170</v>
      </c>
      <c r="B180" s="68"/>
      <c r="C180" s="68"/>
      <c r="D180" s="68"/>
      <c r="E180" s="68"/>
      <c r="F180" s="69"/>
      <c r="G180" s="70" t="str">
        <f t="shared" si="16"/>
        <v/>
      </c>
      <c r="H180" s="71"/>
      <c r="I180" s="72"/>
      <c r="J180" s="72"/>
      <c r="K180" s="72"/>
      <c r="L180" s="72"/>
      <c r="M180" s="72"/>
      <c r="N180" s="72"/>
      <c r="O180" s="73"/>
      <c r="P180" s="74">
        <f t="shared" si="17"/>
        <v>0</v>
      </c>
      <c r="R180" s="67">
        <f t="shared" si="18"/>
        <v>0</v>
      </c>
      <c r="S180" s="67">
        <f t="shared" si="19"/>
        <v>0</v>
      </c>
      <c r="T180" s="67">
        <f t="shared" si="20"/>
        <v>0</v>
      </c>
      <c r="U180" s="67">
        <f t="shared" si="22"/>
        <v>0</v>
      </c>
      <c r="V180" s="67">
        <f t="shared" si="21"/>
        <v>0</v>
      </c>
      <c r="W180" s="67">
        <f t="shared" si="23"/>
        <v>0</v>
      </c>
    </row>
    <row r="181" spans="1:23" ht="13.5">
      <c r="A181" s="67">
        <v>171</v>
      </c>
      <c r="B181" s="68"/>
      <c r="C181" s="68"/>
      <c r="D181" s="68"/>
      <c r="E181" s="68"/>
      <c r="F181" s="69"/>
      <c r="G181" s="70" t="str">
        <f t="shared" si="16"/>
        <v/>
      </c>
      <c r="H181" s="71"/>
      <c r="I181" s="72"/>
      <c r="J181" s="72"/>
      <c r="K181" s="72"/>
      <c r="L181" s="72"/>
      <c r="M181" s="72"/>
      <c r="N181" s="72"/>
      <c r="O181" s="73"/>
      <c r="P181" s="74">
        <f t="shared" si="17"/>
        <v>0</v>
      </c>
      <c r="R181" s="67">
        <f t="shared" si="18"/>
        <v>0</v>
      </c>
      <c r="S181" s="67">
        <f t="shared" si="19"/>
        <v>0</v>
      </c>
      <c r="T181" s="67">
        <f t="shared" si="20"/>
        <v>0</v>
      </c>
      <c r="U181" s="67">
        <f t="shared" si="22"/>
        <v>0</v>
      </c>
      <c r="V181" s="67">
        <f t="shared" si="21"/>
        <v>0</v>
      </c>
      <c r="W181" s="67">
        <f t="shared" si="23"/>
        <v>0</v>
      </c>
    </row>
    <row r="182" spans="1:23" ht="13.5">
      <c r="A182" s="67">
        <v>172</v>
      </c>
      <c r="B182" s="68"/>
      <c r="C182" s="68"/>
      <c r="D182" s="68"/>
      <c r="E182" s="68"/>
      <c r="F182" s="69"/>
      <c r="G182" s="70" t="str">
        <f t="shared" si="16"/>
        <v/>
      </c>
      <c r="H182" s="71"/>
      <c r="I182" s="72"/>
      <c r="J182" s="72"/>
      <c r="K182" s="72"/>
      <c r="L182" s="72"/>
      <c r="M182" s="72"/>
      <c r="N182" s="72"/>
      <c r="O182" s="73"/>
      <c r="P182" s="74">
        <f t="shared" si="17"/>
        <v>0</v>
      </c>
      <c r="R182" s="67">
        <f t="shared" si="18"/>
        <v>0</v>
      </c>
      <c r="S182" s="67">
        <f t="shared" si="19"/>
        <v>0</v>
      </c>
      <c r="T182" s="67">
        <f t="shared" si="20"/>
        <v>0</v>
      </c>
      <c r="U182" s="67">
        <f t="shared" si="22"/>
        <v>0</v>
      </c>
      <c r="V182" s="67">
        <f t="shared" si="21"/>
        <v>0</v>
      </c>
      <c r="W182" s="67">
        <f t="shared" si="23"/>
        <v>0</v>
      </c>
    </row>
    <row r="183" spans="1:23" ht="13.5">
      <c r="A183" s="67">
        <v>173</v>
      </c>
      <c r="B183" s="68"/>
      <c r="C183" s="68"/>
      <c r="D183" s="68"/>
      <c r="E183" s="68"/>
      <c r="F183" s="69"/>
      <c r="G183" s="70" t="str">
        <f t="shared" si="16"/>
        <v/>
      </c>
      <c r="H183" s="71"/>
      <c r="I183" s="72"/>
      <c r="J183" s="72"/>
      <c r="K183" s="72"/>
      <c r="L183" s="72"/>
      <c r="M183" s="72"/>
      <c r="N183" s="72"/>
      <c r="O183" s="73"/>
      <c r="P183" s="74">
        <f t="shared" si="17"/>
        <v>0</v>
      </c>
      <c r="R183" s="67">
        <f t="shared" si="18"/>
        <v>0</v>
      </c>
      <c r="S183" s="67">
        <f t="shared" si="19"/>
        <v>0</v>
      </c>
      <c r="T183" s="67">
        <f t="shared" si="20"/>
        <v>0</v>
      </c>
      <c r="U183" s="67">
        <f t="shared" si="22"/>
        <v>0</v>
      </c>
      <c r="V183" s="67">
        <f t="shared" si="21"/>
        <v>0</v>
      </c>
      <c r="W183" s="67">
        <f t="shared" si="23"/>
        <v>0</v>
      </c>
    </row>
    <row r="184" spans="1:23" ht="13.5">
      <c r="A184" s="67">
        <v>174</v>
      </c>
      <c r="B184" s="68"/>
      <c r="C184" s="68"/>
      <c r="D184" s="68"/>
      <c r="E184" s="68"/>
      <c r="F184" s="69"/>
      <c r="G184" s="70" t="str">
        <f t="shared" si="16"/>
        <v/>
      </c>
      <c r="H184" s="71"/>
      <c r="I184" s="72"/>
      <c r="J184" s="72"/>
      <c r="K184" s="72"/>
      <c r="L184" s="72"/>
      <c r="M184" s="72"/>
      <c r="N184" s="72"/>
      <c r="O184" s="73"/>
      <c r="P184" s="74">
        <f t="shared" si="17"/>
        <v>0</v>
      </c>
      <c r="R184" s="67">
        <f t="shared" si="18"/>
        <v>0</v>
      </c>
      <c r="S184" s="67">
        <f t="shared" si="19"/>
        <v>0</v>
      </c>
      <c r="T184" s="67">
        <f t="shared" si="20"/>
        <v>0</v>
      </c>
      <c r="U184" s="67">
        <f t="shared" si="22"/>
        <v>0</v>
      </c>
      <c r="V184" s="67">
        <f t="shared" si="21"/>
        <v>0</v>
      </c>
      <c r="W184" s="67">
        <f t="shared" si="23"/>
        <v>0</v>
      </c>
    </row>
    <row r="185" spans="1:23" ht="13.5">
      <c r="A185" s="67">
        <v>175</v>
      </c>
      <c r="B185" s="68"/>
      <c r="C185" s="68"/>
      <c r="D185" s="68"/>
      <c r="E185" s="68"/>
      <c r="F185" s="69"/>
      <c r="G185" s="70" t="str">
        <f t="shared" si="16"/>
        <v/>
      </c>
      <c r="H185" s="71"/>
      <c r="I185" s="72"/>
      <c r="J185" s="72"/>
      <c r="K185" s="72"/>
      <c r="L185" s="72"/>
      <c r="M185" s="72"/>
      <c r="N185" s="72"/>
      <c r="O185" s="73"/>
      <c r="P185" s="74">
        <f t="shared" si="17"/>
        <v>0</v>
      </c>
      <c r="R185" s="67">
        <f t="shared" si="18"/>
        <v>0</v>
      </c>
      <c r="S185" s="67">
        <f t="shared" si="19"/>
        <v>0</v>
      </c>
      <c r="T185" s="67">
        <f t="shared" si="20"/>
        <v>0</v>
      </c>
      <c r="U185" s="67">
        <f t="shared" si="22"/>
        <v>0</v>
      </c>
      <c r="V185" s="67">
        <f t="shared" si="21"/>
        <v>0</v>
      </c>
      <c r="W185" s="67">
        <f t="shared" si="23"/>
        <v>0</v>
      </c>
    </row>
    <row r="186" spans="1:23" ht="13.5">
      <c r="A186" s="67">
        <v>176</v>
      </c>
      <c r="B186" s="68"/>
      <c r="C186" s="68"/>
      <c r="D186" s="68"/>
      <c r="E186" s="68"/>
      <c r="F186" s="69"/>
      <c r="G186" s="70" t="str">
        <f t="shared" si="16"/>
        <v/>
      </c>
      <c r="H186" s="71"/>
      <c r="I186" s="72"/>
      <c r="J186" s="72"/>
      <c r="K186" s="72"/>
      <c r="L186" s="72"/>
      <c r="M186" s="72"/>
      <c r="N186" s="72"/>
      <c r="O186" s="73"/>
      <c r="P186" s="74">
        <f t="shared" si="17"/>
        <v>0</v>
      </c>
      <c r="R186" s="67">
        <f t="shared" si="18"/>
        <v>0</v>
      </c>
      <c r="S186" s="67">
        <f t="shared" si="19"/>
        <v>0</v>
      </c>
      <c r="T186" s="67">
        <f t="shared" si="20"/>
        <v>0</v>
      </c>
      <c r="U186" s="67">
        <f t="shared" si="22"/>
        <v>0</v>
      </c>
      <c r="V186" s="67">
        <f t="shared" si="21"/>
        <v>0</v>
      </c>
      <c r="W186" s="67">
        <f t="shared" si="23"/>
        <v>0</v>
      </c>
    </row>
    <row r="187" spans="1:23" ht="13.5">
      <c r="A187" s="67">
        <v>177</v>
      </c>
      <c r="B187" s="68"/>
      <c r="C187" s="68"/>
      <c r="D187" s="68"/>
      <c r="E187" s="68"/>
      <c r="F187" s="69"/>
      <c r="G187" s="70" t="str">
        <f t="shared" si="16"/>
        <v/>
      </c>
      <c r="H187" s="71"/>
      <c r="I187" s="72"/>
      <c r="J187" s="72"/>
      <c r="K187" s="72"/>
      <c r="L187" s="72"/>
      <c r="M187" s="72"/>
      <c r="N187" s="72"/>
      <c r="O187" s="73"/>
      <c r="P187" s="74">
        <f t="shared" si="17"/>
        <v>0</v>
      </c>
      <c r="R187" s="67">
        <f t="shared" si="18"/>
        <v>0</v>
      </c>
      <c r="S187" s="67">
        <f t="shared" si="19"/>
        <v>0</v>
      </c>
      <c r="T187" s="67">
        <f t="shared" si="20"/>
        <v>0</v>
      </c>
      <c r="U187" s="67">
        <f t="shared" si="22"/>
        <v>0</v>
      </c>
      <c r="V187" s="67">
        <f t="shared" si="21"/>
        <v>0</v>
      </c>
      <c r="W187" s="67">
        <f t="shared" si="23"/>
        <v>0</v>
      </c>
    </row>
    <row r="188" spans="1:23" ht="13.5">
      <c r="A188" s="67">
        <v>178</v>
      </c>
      <c r="B188" s="68"/>
      <c r="C188" s="68"/>
      <c r="D188" s="68"/>
      <c r="E188" s="68"/>
      <c r="F188" s="69"/>
      <c r="G188" s="70" t="str">
        <f t="shared" si="16"/>
        <v/>
      </c>
      <c r="H188" s="71"/>
      <c r="I188" s="72"/>
      <c r="J188" s="72"/>
      <c r="K188" s="72"/>
      <c r="L188" s="72"/>
      <c r="M188" s="72"/>
      <c r="N188" s="72"/>
      <c r="O188" s="73"/>
      <c r="P188" s="74">
        <f t="shared" si="17"/>
        <v>0</v>
      </c>
      <c r="R188" s="67">
        <f t="shared" si="18"/>
        <v>0</v>
      </c>
      <c r="S188" s="67">
        <f t="shared" si="19"/>
        <v>0</v>
      </c>
      <c r="T188" s="67">
        <f t="shared" si="20"/>
        <v>0</v>
      </c>
      <c r="U188" s="67">
        <f t="shared" si="22"/>
        <v>0</v>
      </c>
      <c r="V188" s="67">
        <f t="shared" si="21"/>
        <v>0</v>
      </c>
      <c r="W188" s="67">
        <f t="shared" si="23"/>
        <v>0</v>
      </c>
    </row>
    <row r="189" spans="1:23" ht="13.5">
      <c r="A189" s="67">
        <v>179</v>
      </c>
      <c r="B189" s="68"/>
      <c r="C189" s="68"/>
      <c r="D189" s="68"/>
      <c r="E189" s="68"/>
      <c r="F189" s="69"/>
      <c r="G189" s="70" t="str">
        <f t="shared" si="16"/>
        <v/>
      </c>
      <c r="H189" s="71"/>
      <c r="I189" s="72"/>
      <c r="J189" s="72"/>
      <c r="K189" s="72"/>
      <c r="L189" s="72"/>
      <c r="M189" s="72"/>
      <c r="N189" s="72"/>
      <c r="O189" s="73"/>
      <c r="P189" s="74">
        <f t="shared" si="17"/>
        <v>0</v>
      </c>
      <c r="R189" s="67">
        <f t="shared" si="18"/>
        <v>0</v>
      </c>
      <c r="S189" s="67">
        <f t="shared" si="19"/>
        <v>0</v>
      </c>
      <c r="T189" s="67">
        <f t="shared" si="20"/>
        <v>0</v>
      </c>
      <c r="U189" s="67">
        <f t="shared" si="22"/>
        <v>0</v>
      </c>
      <c r="V189" s="67">
        <f t="shared" si="21"/>
        <v>0</v>
      </c>
      <c r="W189" s="67">
        <f t="shared" si="23"/>
        <v>0</v>
      </c>
    </row>
    <row r="190" spans="1:23" ht="13.5">
      <c r="A190" s="67">
        <v>180</v>
      </c>
      <c r="B190" s="68"/>
      <c r="C190" s="68"/>
      <c r="D190" s="68"/>
      <c r="E190" s="68"/>
      <c r="F190" s="69"/>
      <c r="G190" s="70" t="str">
        <f t="shared" si="16"/>
        <v/>
      </c>
      <c r="H190" s="71"/>
      <c r="I190" s="72"/>
      <c r="J190" s="72"/>
      <c r="K190" s="72"/>
      <c r="L190" s="72"/>
      <c r="M190" s="72"/>
      <c r="N190" s="72"/>
      <c r="O190" s="73"/>
      <c r="P190" s="74">
        <f t="shared" si="17"/>
        <v>0</v>
      </c>
      <c r="R190" s="67">
        <f t="shared" si="18"/>
        <v>0</v>
      </c>
      <c r="S190" s="67">
        <f t="shared" si="19"/>
        <v>0</v>
      </c>
      <c r="T190" s="67">
        <f t="shared" si="20"/>
        <v>0</v>
      </c>
      <c r="U190" s="67">
        <f t="shared" si="22"/>
        <v>0</v>
      </c>
      <c r="V190" s="67">
        <f t="shared" si="21"/>
        <v>0</v>
      </c>
      <c r="W190" s="67">
        <f t="shared" si="23"/>
        <v>0</v>
      </c>
    </row>
    <row r="191" spans="1:23" ht="13.5">
      <c r="A191" s="67">
        <v>181</v>
      </c>
      <c r="B191" s="68"/>
      <c r="C191" s="68"/>
      <c r="D191" s="68"/>
      <c r="E191" s="68"/>
      <c r="F191" s="69"/>
      <c r="G191" s="70" t="str">
        <f t="shared" si="16"/>
        <v/>
      </c>
      <c r="H191" s="71"/>
      <c r="I191" s="72"/>
      <c r="J191" s="72"/>
      <c r="K191" s="72"/>
      <c r="L191" s="72"/>
      <c r="M191" s="72"/>
      <c r="N191" s="72"/>
      <c r="O191" s="73"/>
      <c r="P191" s="74">
        <f t="shared" si="17"/>
        <v>0</v>
      </c>
      <c r="R191" s="67">
        <f t="shared" si="18"/>
        <v>0</v>
      </c>
      <c r="S191" s="67">
        <f t="shared" si="19"/>
        <v>0</v>
      </c>
      <c r="T191" s="67">
        <f t="shared" si="20"/>
        <v>0</v>
      </c>
      <c r="U191" s="67">
        <f t="shared" si="22"/>
        <v>0</v>
      </c>
      <c r="V191" s="67">
        <f t="shared" si="21"/>
        <v>0</v>
      </c>
      <c r="W191" s="67">
        <f t="shared" si="23"/>
        <v>0</v>
      </c>
    </row>
    <row r="202" spans="4:12" s="67" customFormat="1">
      <c r="D202" s="67" t="s">
        <v>58</v>
      </c>
      <c r="E202" s="67" t="s">
        <v>66</v>
      </c>
      <c r="F202" s="75"/>
      <c r="I202" s="67">
        <v>1200</v>
      </c>
      <c r="J202" s="67" t="s">
        <v>67</v>
      </c>
      <c r="K202" s="67">
        <v>2000</v>
      </c>
      <c r="L202" s="67" t="s">
        <v>68</v>
      </c>
    </row>
    <row r="203" spans="4:12" s="67" customFormat="1">
      <c r="D203" s="67" t="s">
        <v>69</v>
      </c>
      <c r="E203" s="67" t="s">
        <v>59</v>
      </c>
      <c r="F203" s="75"/>
      <c r="I203" s="67">
        <v>1200</v>
      </c>
      <c r="J203" s="67" t="s">
        <v>70</v>
      </c>
      <c r="K203" s="67">
        <v>2000</v>
      </c>
      <c r="L203" s="67" t="s">
        <v>71</v>
      </c>
    </row>
    <row r="204" spans="4:12" s="67" customFormat="1">
      <c r="F204" s="75"/>
      <c r="I204" s="67">
        <v>1200</v>
      </c>
      <c r="J204" s="67" t="s">
        <v>72</v>
      </c>
      <c r="K204" s="67">
        <v>2000</v>
      </c>
      <c r="L204" s="67" t="s">
        <v>73</v>
      </c>
    </row>
    <row r="205" spans="4:12" s="67" customFormat="1">
      <c r="F205" s="75"/>
      <c r="J205" s="67" t="s">
        <v>74</v>
      </c>
      <c r="K205" s="67">
        <v>2000</v>
      </c>
    </row>
    <row r="206" spans="4:12" s="67" customFormat="1">
      <c r="F206" s="75"/>
      <c r="J206" s="67" t="s">
        <v>75</v>
      </c>
      <c r="K206" s="67">
        <v>300</v>
      </c>
    </row>
    <row r="210" spans="11:12" s="67" customFormat="1">
      <c r="K210" s="67" t="s">
        <v>76</v>
      </c>
      <c r="L210" s="67">
        <v>1000</v>
      </c>
    </row>
    <row r="211" spans="11:12" s="67" customFormat="1">
      <c r="K211" s="67" t="s">
        <v>73</v>
      </c>
      <c r="L211" s="67">
        <v>1000</v>
      </c>
    </row>
  </sheetData>
  <sheetProtection password="8009" sheet="1" objects="1" scenarios="1"/>
  <phoneticPr fontId="3"/>
  <dataValidations count="8">
    <dataValidation type="whole" allowBlank="1" showInputMessage="1" showErrorMessage="1" sqref="I10:I191">
      <formula1>10000</formula1>
      <formula2>100000000</formula2>
    </dataValidation>
    <dataValidation type="list" allowBlank="1" showInputMessage="1" showErrorMessage="1" sqref="L10:L191">
      <formula1>$L$201:$L$204</formula1>
    </dataValidation>
    <dataValidation type="list" allowBlank="1" showInputMessage="1" showErrorMessage="1" sqref="K10:K191">
      <formula1>$K$209:$K$211</formula1>
    </dataValidation>
    <dataValidation type="list" allowBlank="1" showInputMessage="1" showErrorMessage="1" sqref="J10:J191">
      <formula1>$J$201:$J$206</formula1>
    </dataValidation>
    <dataValidation type="date" allowBlank="1" showInputMessage="1" showErrorMessage="1" sqref="F10:F191">
      <formula1>1</formula1>
      <formula2>42629</formula2>
    </dataValidation>
    <dataValidation type="list" allowBlank="1" showInputMessage="1" showErrorMessage="1" sqref="E10:E191">
      <formula1>$E$201:$E$203</formula1>
    </dataValidation>
    <dataValidation type="list" allowBlank="1" showInputMessage="1" showErrorMessage="1" sqref="D10:D191">
      <formula1>$D$201:$D$203</formula1>
    </dataValidation>
    <dataValidation type="whole" allowBlank="1" showInputMessage="1" showErrorMessage="1" sqref="P10:P191">
      <formula1>0</formula1>
      <formula2>12500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7"/>
  <sheetViews>
    <sheetView workbookViewId="0">
      <selection activeCell="B22" sqref="B22"/>
    </sheetView>
  </sheetViews>
  <sheetFormatPr defaultRowHeight="11.25"/>
  <cols>
    <col min="1" max="1" width="3.25" style="78" customWidth="1"/>
    <col min="2" max="2" width="11.125" style="78" customWidth="1"/>
    <col min="3" max="3" width="17.25" style="78" bestFit="1" customWidth="1"/>
    <col min="4" max="4" width="7.875" style="78" customWidth="1"/>
    <col min="5" max="5" width="12.25" style="78" customWidth="1"/>
    <col min="6" max="6" width="9.5" style="78" customWidth="1"/>
    <col min="7" max="7" width="4.75" style="78" bestFit="1" customWidth="1"/>
    <col min="8" max="8" width="13.625" style="78" customWidth="1"/>
    <col min="9" max="9" width="4.75" style="78" bestFit="1" customWidth="1"/>
    <col min="10" max="10" width="10.25" style="75" customWidth="1"/>
    <col min="11" max="11" width="13.875" style="75" customWidth="1"/>
    <col min="12" max="12" width="6" style="75" customWidth="1"/>
    <col min="13" max="13" width="4.75" style="78" bestFit="1" customWidth="1"/>
    <col min="14" max="14" width="10.125" style="81" customWidth="1"/>
    <col min="15" max="15" width="11.375" style="81" bestFit="1" customWidth="1"/>
    <col min="16" max="16384" width="9" style="78"/>
  </cols>
  <sheetData>
    <row r="1" spans="1:18" s="41" customFormat="1" ht="21">
      <c r="B1" s="42" t="s">
        <v>77</v>
      </c>
      <c r="J1" s="43"/>
      <c r="K1" s="43"/>
      <c r="L1" s="43"/>
      <c r="N1" s="77"/>
      <c r="O1" s="77"/>
    </row>
    <row r="2" spans="1:18" ht="14.25">
      <c r="B2" s="79"/>
      <c r="H2" s="80"/>
    </row>
    <row r="3" spans="1:18">
      <c r="H3" s="82"/>
    </row>
    <row r="4" spans="1:18">
      <c r="H4" s="82"/>
    </row>
    <row r="5" spans="1:18">
      <c r="H5" s="82"/>
    </row>
    <row r="6" spans="1:18">
      <c r="H6" s="82"/>
    </row>
    <row r="7" spans="1:18">
      <c r="H7" s="82"/>
    </row>
    <row r="8" spans="1:18">
      <c r="H8" s="82"/>
      <c r="Q8" s="78" t="s">
        <v>78</v>
      </c>
      <c r="R8" s="78">
        <f>SUM(R14:R340)</f>
        <v>0</v>
      </c>
    </row>
    <row r="9" spans="1:18">
      <c r="H9" s="82"/>
    </row>
    <row r="10" spans="1:18">
      <c r="H10" s="82"/>
    </row>
    <row r="11" spans="1:18">
      <c r="H11" s="82"/>
    </row>
    <row r="12" spans="1:18" ht="12" thickBot="1">
      <c r="H12" s="80"/>
    </row>
    <row r="13" spans="1:18" ht="22.5">
      <c r="A13" s="219" t="s">
        <v>55</v>
      </c>
      <c r="B13" s="83" t="s">
        <v>79</v>
      </c>
      <c r="C13" s="84" t="s">
        <v>80</v>
      </c>
      <c r="D13" s="85" t="s">
        <v>81</v>
      </c>
      <c r="E13" s="85" t="s">
        <v>37</v>
      </c>
      <c r="F13" s="86" t="s">
        <v>82</v>
      </c>
      <c r="G13" s="83" t="s">
        <v>83</v>
      </c>
      <c r="H13" s="87" t="s">
        <v>34</v>
      </c>
      <c r="I13" s="87" t="s">
        <v>84</v>
      </c>
      <c r="J13" s="88" t="s">
        <v>38</v>
      </c>
      <c r="K13" s="89" t="s">
        <v>45</v>
      </c>
      <c r="L13" s="89" t="s">
        <v>85</v>
      </c>
      <c r="M13" s="90" t="s">
        <v>39</v>
      </c>
      <c r="Q13" s="78" t="s">
        <v>37</v>
      </c>
    </row>
    <row r="14" spans="1:18">
      <c r="A14" s="219"/>
      <c r="B14" s="91" t="s">
        <v>86</v>
      </c>
      <c r="C14" s="92" t="s">
        <v>87</v>
      </c>
      <c r="D14" s="93" t="s">
        <v>88</v>
      </c>
      <c r="E14" s="93" t="s">
        <v>66</v>
      </c>
      <c r="F14" s="94">
        <v>3</v>
      </c>
      <c r="G14" s="91" t="s">
        <v>89</v>
      </c>
      <c r="H14" s="92" t="s">
        <v>90</v>
      </c>
      <c r="I14" s="92" t="s">
        <v>91</v>
      </c>
      <c r="J14" s="95">
        <v>27753</v>
      </c>
      <c r="K14" s="96" t="s">
        <v>92</v>
      </c>
      <c r="L14" s="96" t="s">
        <v>65</v>
      </c>
      <c r="M14" s="97">
        <f>IF(J14="","",ROUNDDOWN((20170401-(YEAR(J14)*10000+MONTH(J14)*100+DAY(J14)))/10000,0))</f>
        <v>41</v>
      </c>
      <c r="Q14" s="82">
        <f>IF(E14=$E$386,3,2)</f>
        <v>2</v>
      </c>
    </row>
    <row r="15" spans="1:18">
      <c r="A15" s="219"/>
      <c r="B15" s="98"/>
      <c r="C15" s="99"/>
      <c r="D15" s="99"/>
      <c r="E15" s="99"/>
      <c r="F15" s="100"/>
      <c r="G15" s="101" t="s">
        <v>93</v>
      </c>
      <c r="H15" s="102" t="s">
        <v>94</v>
      </c>
      <c r="I15" s="102" t="s">
        <v>95</v>
      </c>
      <c r="J15" s="103">
        <v>21306</v>
      </c>
      <c r="K15" s="104"/>
      <c r="L15" s="104"/>
      <c r="M15" s="105">
        <f t="shared" ref="M15:M20" si="0">IF(J15="","",ROUNDDOWN((20170401-(YEAR(J15)*10000+MONTH(J15)*100+DAY(J15)))/10000,0))</f>
        <v>58</v>
      </c>
    </row>
    <row r="16" spans="1:18" ht="12" customHeight="1" thickBot="1">
      <c r="A16" s="219"/>
      <c r="B16" s="106"/>
      <c r="C16" s="107" t="s">
        <v>96</v>
      </c>
      <c r="D16" s="108"/>
      <c r="E16" s="108"/>
      <c r="F16" s="100"/>
      <c r="G16" s="91" t="s">
        <v>97</v>
      </c>
      <c r="H16" s="92" t="s">
        <v>98</v>
      </c>
      <c r="I16" s="102" t="s">
        <v>91</v>
      </c>
      <c r="J16" s="109">
        <v>13353</v>
      </c>
      <c r="K16" s="110" t="s">
        <v>99</v>
      </c>
      <c r="L16" s="110" t="s">
        <v>100</v>
      </c>
      <c r="M16" s="105">
        <f t="shared" si="0"/>
        <v>80</v>
      </c>
    </row>
    <row r="17" spans="1:18">
      <c r="A17" s="219"/>
      <c r="B17" s="98"/>
      <c r="C17" s="111" t="s">
        <v>101</v>
      </c>
      <c r="D17" s="112" t="s">
        <v>102</v>
      </c>
      <c r="E17" s="113"/>
      <c r="F17" s="100"/>
      <c r="G17" s="91" t="s">
        <v>103</v>
      </c>
      <c r="H17" s="92" t="s">
        <v>104</v>
      </c>
      <c r="I17" s="102" t="s">
        <v>91</v>
      </c>
      <c r="J17" s="109">
        <v>32051</v>
      </c>
      <c r="K17" s="110"/>
      <c r="L17" s="110"/>
      <c r="M17" s="105">
        <f t="shared" si="0"/>
        <v>29</v>
      </c>
    </row>
    <row r="18" spans="1:18" ht="12" thickBot="1">
      <c r="A18" s="219"/>
      <c r="B18" s="98"/>
      <c r="C18" s="114">
        <f>IF(B14="",0,VLOOKUP(B14,$B$392:$D$394,Q14,FALSE))</f>
        <v>21000</v>
      </c>
      <c r="D18" s="115">
        <f>IF(B14="",0,F14*300)</f>
        <v>900</v>
      </c>
      <c r="E18" s="99"/>
      <c r="F18" s="100"/>
      <c r="G18" s="91" t="s">
        <v>105</v>
      </c>
      <c r="H18" s="92" t="s">
        <v>106</v>
      </c>
      <c r="I18" s="102" t="s">
        <v>95</v>
      </c>
      <c r="J18" s="109">
        <v>36787</v>
      </c>
      <c r="K18" s="110"/>
      <c r="L18" s="110"/>
      <c r="M18" s="105">
        <f t="shared" si="0"/>
        <v>16</v>
      </c>
    </row>
    <row r="19" spans="1:18">
      <c r="A19" s="219"/>
      <c r="B19" s="98"/>
      <c r="C19" s="99"/>
      <c r="D19" s="99"/>
      <c r="E19" s="99"/>
      <c r="F19" s="100"/>
      <c r="G19" s="91" t="s">
        <v>107</v>
      </c>
      <c r="H19" s="92" t="s">
        <v>108</v>
      </c>
      <c r="I19" s="102" t="s">
        <v>95</v>
      </c>
      <c r="J19" s="109">
        <v>27851</v>
      </c>
      <c r="K19" s="110"/>
      <c r="L19" s="110"/>
      <c r="M19" s="105">
        <f t="shared" si="0"/>
        <v>41</v>
      </c>
    </row>
    <row r="20" spans="1:18" ht="12" thickBot="1">
      <c r="A20" s="219"/>
      <c r="B20" s="116"/>
      <c r="C20" s="117"/>
      <c r="D20" s="117"/>
      <c r="E20" s="117"/>
      <c r="F20" s="118"/>
      <c r="G20" s="119" t="s">
        <v>109</v>
      </c>
      <c r="H20" s="120" t="s">
        <v>110</v>
      </c>
      <c r="I20" s="121" t="s">
        <v>91</v>
      </c>
      <c r="J20" s="122">
        <v>27088</v>
      </c>
      <c r="K20" s="123"/>
      <c r="L20" s="123"/>
      <c r="M20" s="124">
        <f t="shared" si="0"/>
        <v>43</v>
      </c>
    </row>
    <row r="21" spans="1:18" ht="22.5">
      <c r="A21" s="217" t="s">
        <v>111</v>
      </c>
      <c r="B21" s="83" t="s">
        <v>112</v>
      </c>
      <c r="C21" s="84" t="s">
        <v>80</v>
      </c>
      <c r="D21" s="85" t="s">
        <v>81</v>
      </c>
      <c r="E21" s="85" t="s">
        <v>37</v>
      </c>
      <c r="F21" s="86" t="s">
        <v>82</v>
      </c>
      <c r="G21" s="83" t="s">
        <v>83</v>
      </c>
      <c r="H21" s="87" t="s">
        <v>34</v>
      </c>
      <c r="I21" s="87" t="s">
        <v>84</v>
      </c>
      <c r="J21" s="88" t="s">
        <v>38</v>
      </c>
      <c r="K21" s="89" t="s">
        <v>45</v>
      </c>
      <c r="L21" s="89" t="s">
        <v>85</v>
      </c>
      <c r="M21" s="90" t="s">
        <v>39</v>
      </c>
      <c r="Q21" s="78" t="s">
        <v>37</v>
      </c>
      <c r="R21" s="78" t="s">
        <v>113</v>
      </c>
    </row>
    <row r="22" spans="1:18">
      <c r="A22" s="218"/>
      <c r="B22" s="125"/>
      <c r="C22" s="126"/>
      <c r="D22" s="127"/>
      <c r="E22" s="127"/>
      <c r="F22" s="128"/>
      <c r="G22" s="129" t="s">
        <v>89</v>
      </c>
      <c r="H22" s="126"/>
      <c r="I22" s="126"/>
      <c r="J22" s="130"/>
      <c r="K22" s="131"/>
      <c r="L22" s="131"/>
      <c r="M22" s="132" t="str">
        <f>IF(J22="","",ROUNDDOWN((20170401-(YEAR(J22)*10000+MONTH(J22)*100+DAY(J22)))/10000,0))</f>
        <v/>
      </c>
      <c r="Q22" s="82">
        <f>IF(E22=$E$386,3,2)</f>
        <v>2</v>
      </c>
    </row>
    <row r="23" spans="1:18">
      <c r="A23" s="218"/>
      <c r="B23" s="98"/>
      <c r="C23" s="99"/>
      <c r="D23" s="99"/>
      <c r="E23" s="99"/>
      <c r="F23" s="100"/>
      <c r="G23" s="133" t="s">
        <v>93</v>
      </c>
      <c r="H23" s="134"/>
      <c r="I23" s="134"/>
      <c r="J23" s="135"/>
      <c r="K23" s="136"/>
      <c r="L23" s="136"/>
      <c r="M23" s="137" t="str">
        <f t="shared" ref="M23:M28" si="1">IF(J23="","",ROUNDDOWN((20170401-(YEAR(J23)*10000+MONTH(J23)*100+DAY(J23)))/10000,0))</f>
        <v/>
      </c>
    </row>
    <row r="24" spans="1:18" ht="12" customHeight="1" thickBot="1">
      <c r="A24" s="218"/>
      <c r="B24" s="106"/>
      <c r="C24" s="107" t="s">
        <v>96</v>
      </c>
      <c r="D24" s="108"/>
      <c r="E24" s="108"/>
      <c r="F24" s="100"/>
      <c r="G24" s="129" t="s">
        <v>97</v>
      </c>
      <c r="H24" s="126"/>
      <c r="I24" s="134"/>
      <c r="J24" s="138"/>
      <c r="K24" s="139"/>
      <c r="L24" s="139"/>
      <c r="M24" s="137" t="str">
        <f t="shared" si="1"/>
        <v/>
      </c>
    </row>
    <row r="25" spans="1:18">
      <c r="A25" s="218"/>
      <c r="B25" s="98"/>
      <c r="C25" s="111" t="s">
        <v>101</v>
      </c>
      <c r="D25" s="112" t="s">
        <v>114</v>
      </c>
      <c r="E25" s="113"/>
      <c r="F25" s="100"/>
      <c r="G25" s="129" t="s">
        <v>103</v>
      </c>
      <c r="H25" s="126"/>
      <c r="I25" s="134"/>
      <c r="J25" s="138"/>
      <c r="K25" s="139"/>
      <c r="L25" s="139"/>
      <c r="M25" s="137" t="str">
        <f t="shared" si="1"/>
        <v/>
      </c>
    </row>
    <row r="26" spans="1:18" ht="12" thickBot="1">
      <c r="A26" s="218"/>
      <c r="B26" s="98"/>
      <c r="C26" s="114">
        <f>IF(B22="",0,VLOOKUP(B22,$B$392:$D$394,Q22,FALSE))</f>
        <v>0</v>
      </c>
      <c r="D26" s="115">
        <f>IF(B22="",0,F22*300)</f>
        <v>0</v>
      </c>
      <c r="E26" s="99"/>
      <c r="F26" s="100"/>
      <c r="G26" s="129" t="s">
        <v>105</v>
      </c>
      <c r="H26" s="126"/>
      <c r="I26" s="134"/>
      <c r="J26" s="138"/>
      <c r="K26" s="139"/>
      <c r="L26" s="139"/>
      <c r="M26" s="137" t="str">
        <f t="shared" si="1"/>
        <v/>
      </c>
      <c r="R26" s="140">
        <f>SUM(C26:D26)</f>
        <v>0</v>
      </c>
    </row>
    <row r="27" spans="1:18">
      <c r="A27" s="218"/>
      <c r="B27" s="98"/>
      <c r="C27" s="99"/>
      <c r="D27" s="99"/>
      <c r="E27" s="99"/>
      <c r="F27" s="100"/>
      <c r="G27" s="129" t="s">
        <v>107</v>
      </c>
      <c r="H27" s="126"/>
      <c r="I27" s="134"/>
      <c r="J27" s="138"/>
      <c r="K27" s="139"/>
      <c r="L27" s="139"/>
      <c r="M27" s="137" t="str">
        <f t="shared" si="1"/>
        <v/>
      </c>
    </row>
    <row r="28" spans="1:18" ht="12" thickBot="1">
      <c r="A28" s="218"/>
      <c r="B28" s="116"/>
      <c r="C28" s="117"/>
      <c r="D28" s="117"/>
      <c r="E28" s="117"/>
      <c r="F28" s="118"/>
      <c r="G28" s="141" t="s">
        <v>109</v>
      </c>
      <c r="H28" s="142"/>
      <c r="I28" s="143"/>
      <c r="J28" s="144"/>
      <c r="K28" s="145"/>
      <c r="L28" s="145"/>
      <c r="M28" s="146" t="str">
        <f t="shared" si="1"/>
        <v/>
      </c>
    </row>
    <row r="29" spans="1:18" ht="22.5">
      <c r="A29" s="217" t="s">
        <v>115</v>
      </c>
      <c r="B29" s="83" t="s">
        <v>116</v>
      </c>
      <c r="C29" s="84" t="s">
        <v>80</v>
      </c>
      <c r="D29" s="85" t="s">
        <v>81</v>
      </c>
      <c r="E29" s="85" t="s">
        <v>37</v>
      </c>
      <c r="F29" s="86" t="s">
        <v>82</v>
      </c>
      <c r="G29" s="83" t="s">
        <v>83</v>
      </c>
      <c r="H29" s="87" t="s">
        <v>34</v>
      </c>
      <c r="I29" s="87" t="s">
        <v>84</v>
      </c>
      <c r="J29" s="88" t="s">
        <v>38</v>
      </c>
      <c r="K29" s="89" t="s">
        <v>45</v>
      </c>
      <c r="L29" s="89" t="s">
        <v>85</v>
      </c>
      <c r="M29" s="90" t="s">
        <v>39</v>
      </c>
      <c r="Q29" s="78" t="s">
        <v>37</v>
      </c>
      <c r="R29" s="78" t="s">
        <v>113</v>
      </c>
    </row>
    <row r="30" spans="1:18">
      <c r="A30" s="218"/>
      <c r="B30" s="125"/>
      <c r="C30" s="126"/>
      <c r="D30" s="127"/>
      <c r="E30" s="127"/>
      <c r="F30" s="128"/>
      <c r="G30" s="129" t="s">
        <v>89</v>
      </c>
      <c r="H30" s="126"/>
      <c r="I30" s="126"/>
      <c r="J30" s="130"/>
      <c r="K30" s="131"/>
      <c r="L30" s="131"/>
      <c r="M30" s="132" t="str">
        <f>IF(J30="","",ROUNDDOWN((20170401-(YEAR(J30)*10000+MONTH(J30)*100+DAY(J30)))/10000,0))</f>
        <v/>
      </c>
      <c r="Q30" s="82">
        <f>IF(E30=$E$386,3,2)</f>
        <v>2</v>
      </c>
    </row>
    <row r="31" spans="1:18">
      <c r="A31" s="218"/>
      <c r="B31" s="98"/>
      <c r="C31" s="99"/>
      <c r="D31" s="99"/>
      <c r="E31" s="99"/>
      <c r="F31" s="100"/>
      <c r="G31" s="133" t="s">
        <v>93</v>
      </c>
      <c r="H31" s="134"/>
      <c r="I31" s="134"/>
      <c r="J31" s="135"/>
      <c r="K31" s="136"/>
      <c r="L31" s="136"/>
      <c r="M31" s="137" t="str">
        <f t="shared" ref="M31:M36" si="2">IF(J31="","",ROUNDDOWN((20170401-(YEAR(J31)*10000+MONTH(J31)*100+DAY(J31)))/10000,0))</f>
        <v/>
      </c>
    </row>
    <row r="32" spans="1:18" ht="12" customHeight="1" thickBot="1">
      <c r="A32" s="218"/>
      <c r="B32" s="106"/>
      <c r="C32" s="107" t="s">
        <v>96</v>
      </c>
      <c r="D32" s="108"/>
      <c r="E32" s="108"/>
      <c r="F32" s="100"/>
      <c r="G32" s="129" t="s">
        <v>97</v>
      </c>
      <c r="H32" s="126"/>
      <c r="I32" s="134"/>
      <c r="J32" s="138"/>
      <c r="K32" s="139"/>
      <c r="L32" s="139"/>
      <c r="M32" s="137" t="str">
        <f t="shared" si="2"/>
        <v/>
      </c>
    </row>
    <row r="33" spans="1:18">
      <c r="A33" s="218"/>
      <c r="B33" s="98"/>
      <c r="C33" s="111" t="s">
        <v>101</v>
      </c>
      <c r="D33" s="112" t="s">
        <v>114</v>
      </c>
      <c r="E33" s="113"/>
      <c r="F33" s="100"/>
      <c r="G33" s="129" t="s">
        <v>103</v>
      </c>
      <c r="H33" s="126"/>
      <c r="I33" s="134"/>
      <c r="J33" s="138"/>
      <c r="K33" s="139"/>
      <c r="L33" s="139"/>
      <c r="M33" s="137" t="str">
        <f t="shared" si="2"/>
        <v/>
      </c>
    </row>
    <row r="34" spans="1:18" ht="12" thickBot="1">
      <c r="A34" s="218"/>
      <c r="B34" s="98"/>
      <c r="C34" s="114">
        <f>IF(B30="",0,VLOOKUP(B30,$B$392:$D$394,Q30,FALSE))</f>
        <v>0</v>
      </c>
      <c r="D34" s="115">
        <f>IF(B30="",0,F30*300)</f>
        <v>0</v>
      </c>
      <c r="E34" s="99"/>
      <c r="F34" s="100"/>
      <c r="G34" s="129" t="s">
        <v>105</v>
      </c>
      <c r="H34" s="126"/>
      <c r="I34" s="134"/>
      <c r="J34" s="138"/>
      <c r="K34" s="139"/>
      <c r="L34" s="139"/>
      <c r="M34" s="137" t="str">
        <f t="shared" si="2"/>
        <v/>
      </c>
      <c r="R34" s="140">
        <f>SUM(C34:D34)</f>
        <v>0</v>
      </c>
    </row>
    <row r="35" spans="1:18">
      <c r="A35" s="218"/>
      <c r="B35" s="98"/>
      <c r="C35" s="99"/>
      <c r="D35" s="99"/>
      <c r="E35" s="99"/>
      <c r="F35" s="100"/>
      <c r="G35" s="129" t="s">
        <v>107</v>
      </c>
      <c r="H35" s="126"/>
      <c r="I35" s="134"/>
      <c r="J35" s="138"/>
      <c r="K35" s="139"/>
      <c r="L35" s="139"/>
      <c r="M35" s="137" t="str">
        <f t="shared" si="2"/>
        <v/>
      </c>
    </row>
    <row r="36" spans="1:18" ht="12" thickBot="1">
      <c r="A36" s="218"/>
      <c r="B36" s="116"/>
      <c r="C36" s="117"/>
      <c r="D36" s="117"/>
      <c r="E36" s="117"/>
      <c r="F36" s="118"/>
      <c r="G36" s="141" t="s">
        <v>109</v>
      </c>
      <c r="H36" s="142"/>
      <c r="I36" s="143"/>
      <c r="J36" s="144"/>
      <c r="K36" s="145"/>
      <c r="L36" s="145"/>
      <c r="M36" s="146" t="str">
        <f t="shared" si="2"/>
        <v/>
      </c>
    </row>
    <row r="37" spans="1:18" ht="22.5" customHeight="1">
      <c r="A37" s="217" t="s">
        <v>117</v>
      </c>
      <c r="B37" s="83" t="s">
        <v>116</v>
      </c>
      <c r="C37" s="84" t="s">
        <v>80</v>
      </c>
      <c r="D37" s="85" t="s">
        <v>81</v>
      </c>
      <c r="E37" s="85" t="s">
        <v>37</v>
      </c>
      <c r="F37" s="86" t="s">
        <v>82</v>
      </c>
      <c r="G37" s="83" t="s">
        <v>83</v>
      </c>
      <c r="H37" s="87" t="s">
        <v>34</v>
      </c>
      <c r="I37" s="87" t="s">
        <v>84</v>
      </c>
      <c r="J37" s="88" t="s">
        <v>38</v>
      </c>
      <c r="K37" s="89" t="s">
        <v>45</v>
      </c>
      <c r="L37" s="89" t="s">
        <v>85</v>
      </c>
      <c r="M37" s="90" t="s">
        <v>39</v>
      </c>
      <c r="Q37" s="78" t="s">
        <v>37</v>
      </c>
      <c r="R37" s="78" t="s">
        <v>113</v>
      </c>
    </row>
    <row r="38" spans="1:18">
      <c r="A38" s="218"/>
      <c r="B38" s="125"/>
      <c r="C38" s="126"/>
      <c r="D38" s="127"/>
      <c r="E38" s="127"/>
      <c r="F38" s="128"/>
      <c r="G38" s="129" t="s">
        <v>89</v>
      </c>
      <c r="H38" s="126"/>
      <c r="I38" s="126"/>
      <c r="J38" s="130"/>
      <c r="K38" s="131"/>
      <c r="L38" s="131"/>
      <c r="M38" s="132" t="str">
        <f>IF(J38="","",ROUNDDOWN((20170401-(YEAR(J38)*10000+MONTH(J38)*100+DAY(J38)))/10000,0))</f>
        <v/>
      </c>
      <c r="Q38" s="82">
        <f>IF(E38=$E$386,3,2)</f>
        <v>2</v>
      </c>
    </row>
    <row r="39" spans="1:18">
      <c r="A39" s="218"/>
      <c r="B39" s="98"/>
      <c r="C39" s="99"/>
      <c r="D39" s="99"/>
      <c r="E39" s="99"/>
      <c r="F39" s="100"/>
      <c r="G39" s="133" t="s">
        <v>93</v>
      </c>
      <c r="H39" s="134"/>
      <c r="I39" s="134"/>
      <c r="J39" s="135"/>
      <c r="K39" s="136"/>
      <c r="L39" s="136"/>
      <c r="M39" s="137" t="str">
        <f t="shared" ref="M39:M44" si="3">IF(J39="","",ROUNDDOWN((20170401-(YEAR(J39)*10000+MONTH(J39)*100+DAY(J39)))/10000,0))</f>
        <v/>
      </c>
    </row>
    <row r="40" spans="1:18" ht="12" customHeight="1" thickBot="1">
      <c r="A40" s="218"/>
      <c r="B40" s="106"/>
      <c r="C40" s="107" t="s">
        <v>96</v>
      </c>
      <c r="D40" s="108"/>
      <c r="E40" s="108"/>
      <c r="F40" s="100"/>
      <c r="G40" s="129" t="s">
        <v>97</v>
      </c>
      <c r="H40" s="126"/>
      <c r="I40" s="134"/>
      <c r="J40" s="138"/>
      <c r="K40" s="139"/>
      <c r="L40" s="139"/>
      <c r="M40" s="137" t="str">
        <f t="shared" si="3"/>
        <v/>
      </c>
    </row>
    <row r="41" spans="1:18">
      <c r="A41" s="218"/>
      <c r="B41" s="98"/>
      <c r="C41" s="111" t="s">
        <v>101</v>
      </c>
      <c r="D41" s="112" t="s">
        <v>114</v>
      </c>
      <c r="E41" s="113"/>
      <c r="F41" s="100"/>
      <c r="G41" s="129" t="s">
        <v>103</v>
      </c>
      <c r="H41" s="126"/>
      <c r="I41" s="134"/>
      <c r="J41" s="138"/>
      <c r="K41" s="139"/>
      <c r="L41" s="139"/>
      <c r="M41" s="137" t="str">
        <f t="shared" si="3"/>
        <v/>
      </c>
    </row>
    <row r="42" spans="1:18" ht="12" thickBot="1">
      <c r="A42" s="218"/>
      <c r="B42" s="98"/>
      <c r="C42" s="114">
        <f>IF(B38="",0,VLOOKUP(B38,$B$392:$D$394,Q38,FALSE))</f>
        <v>0</v>
      </c>
      <c r="D42" s="115">
        <f>IF(B38="",0,F38*300)</f>
        <v>0</v>
      </c>
      <c r="E42" s="99"/>
      <c r="F42" s="100"/>
      <c r="G42" s="129" t="s">
        <v>105</v>
      </c>
      <c r="H42" s="126"/>
      <c r="I42" s="134"/>
      <c r="J42" s="138"/>
      <c r="K42" s="139"/>
      <c r="L42" s="139"/>
      <c r="M42" s="137" t="str">
        <f t="shared" si="3"/>
        <v/>
      </c>
      <c r="R42" s="140">
        <f>SUM(C42:D42)</f>
        <v>0</v>
      </c>
    </row>
    <row r="43" spans="1:18">
      <c r="A43" s="218"/>
      <c r="B43" s="98"/>
      <c r="C43" s="99"/>
      <c r="D43" s="99"/>
      <c r="E43" s="99"/>
      <c r="F43" s="100"/>
      <c r="G43" s="129" t="s">
        <v>107</v>
      </c>
      <c r="H43" s="126"/>
      <c r="I43" s="134"/>
      <c r="J43" s="138"/>
      <c r="K43" s="139"/>
      <c r="L43" s="139"/>
      <c r="M43" s="137" t="str">
        <f t="shared" si="3"/>
        <v/>
      </c>
    </row>
    <row r="44" spans="1:18" ht="12" thickBot="1">
      <c r="A44" s="218"/>
      <c r="B44" s="116"/>
      <c r="C44" s="117"/>
      <c r="D44" s="117"/>
      <c r="E44" s="117"/>
      <c r="F44" s="118"/>
      <c r="G44" s="141" t="s">
        <v>109</v>
      </c>
      <c r="H44" s="142"/>
      <c r="I44" s="143"/>
      <c r="J44" s="144"/>
      <c r="K44" s="145"/>
      <c r="L44" s="145"/>
      <c r="M44" s="146" t="str">
        <f t="shared" si="3"/>
        <v/>
      </c>
    </row>
    <row r="45" spans="1:18" ht="22.5" customHeight="1">
      <c r="A45" s="217" t="s">
        <v>118</v>
      </c>
      <c r="B45" s="83" t="s">
        <v>116</v>
      </c>
      <c r="C45" s="84" t="s">
        <v>80</v>
      </c>
      <c r="D45" s="85" t="s">
        <v>81</v>
      </c>
      <c r="E45" s="85" t="s">
        <v>37</v>
      </c>
      <c r="F45" s="86" t="s">
        <v>82</v>
      </c>
      <c r="G45" s="83" t="s">
        <v>83</v>
      </c>
      <c r="H45" s="87" t="s">
        <v>34</v>
      </c>
      <c r="I45" s="87" t="s">
        <v>84</v>
      </c>
      <c r="J45" s="88" t="s">
        <v>38</v>
      </c>
      <c r="K45" s="89" t="s">
        <v>45</v>
      </c>
      <c r="L45" s="89" t="s">
        <v>85</v>
      </c>
      <c r="M45" s="90" t="s">
        <v>39</v>
      </c>
      <c r="Q45" s="78" t="s">
        <v>37</v>
      </c>
      <c r="R45" s="78" t="s">
        <v>113</v>
      </c>
    </row>
    <row r="46" spans="1:18">
      <c r="A46" s="218"/>
      <c r="B46" s="125"/>
      <c r="C46" s="126"/>
      <c r="D46" s="127"/>
      <c r="E46" s="127"/>
      <c r="F46" s="128"/>
      <c r="G46" s="129" t="s">
        <v>89</v>
      </c>
      <c r="H46" s="126"/>
      <c r="I46" s="126"/>
      <c r="J46" s="130"/>
      <c r="K46" s="131"/>
      <c r="L46" s="131"/>
      <c r="M46" s="132" t="str">
        <f>IF(J46="","",ROUNDDOWN((20170401-(YEAR(J46)*10000+MONTH(J46)*100+DAY(J46)))/10000,0))</f>
        <v/>
      </c>
      <c r="Q46" s="82">
        <f>IF(E46=$E$386,3,2)</f>
        <v>2</v>
      </c>
    </row>
    <row r="47" spans="1:18">
      <c r="A47" s="218"/>
      <c r="B47" s="98"/>
      <c r="C47" s="99"/>
      <c r="D47" s="99"/>
      <c r="E47" s="99"/>
      <c r="F47" s="100"/>
      <c r="G47" s="133" t="s">
        <v>93</v>
      </c>
      <c r="H47" s="134"/>
      <c r="I47" s="134"/>
      <c r="J47" s="135"/>
      <c r="K47" s="136"/>
      <c r="L47" s="136"/>
      <c r="M47" s="137" t="str">
        <f t="shared" ref="M47:M52" si="4">IF(J47="","",ROUNDDOWN((20170401-(YEAR(J47)*10000+MONTH(J47)*100+DAY(J47)))/10000,0))</f>
        <v/>
      </c>
    </row>
    <row r="48" spans="1:18" ht="12" customHeight="1" thickBot="1">
      <c r="A48" s="218"/>
      <c r="B48" s="106"/>
      <c r="C48" s="107" t="s">
        <v>96</v>
      </c>
      <c r="D48" s="108"/>
      <c r="E48" s="108"/>
      <c r="F48" s="100"/>
      <c r="G48" s="129" t="s">
        <v>97</v>
      </c>
      <c r="H48" s="126"/>
      <c r="I48" s="134"/>
      <c r="J48" s="138"/>
      <c r="K48" s="139"/>
      <c r="L48" s="139"/>
      <c r="M48" s="137" t="str">
        <f t="shared" si="4"/>
        <v/>
      </c>
    </row>
    <row r="49" spans="1:18">
      <c r="A49" s="218"/>
      <c r="B49" s="98"/>
      <c r="C49" s="111" t="s">
        <v>101</v>
      </c>
      <c r="D49" s="112" t="s">
        <v>114</v>
      </c>
      <c r="E49" s="113"/>
      <c r="F49" s="100"/>
      <c r="G49" s="129" t="s">
        <v>103</v>
      </c>
      <c r="H49" s="126"/>
      <c r="I49" s="134"/>
      <c r="J49" s="138"/>
      <c r="K49" s="139"/>
      <c r="L49" s="139"/>
      <c r="M49" s="137" t="str">
        <f t="shared" si="4"/>
        <v/>
      </c>
    </row>
    <row r="50" spans="1:18" ht="12" thickBot="1">
      <c r="A50" s="218"/>
      <c r="B50" s="98"/>
      <c r="C50" s="114">
        <f>IF(B46="",0,VLOOKUP(B46,$B$392:$D$394,Q46,FALSE))</f>
        <v>0</v>
      </c>
      <c r="D50" s="115">
        <f>IF(B46="",0,F46*300)</f>
        <v>0</v>
      </c>
      <c r="E50" s="99"/>
      <c r="F50" s="100"/>
      <c r="G50" s="129" t="s">
        <v>105</v>
      </c>
      <c r="H50" s="126"/>
      <c r="I50" s="134"/>
      <c r="J50" s="138"/>
      <c r="K50" s="139"/>
      <c r="L50" s="139"/>
      <c r="M50" s="137" t="str">
        <f t="shared" si="4"/>
        <v/>
      </c>
      <c r="R50" s="140">
        <f>SUM(C50:D50)</f>
        <v>0</v>
      </c>
    </row>
    <row r="51" spans="1:18">
      <c r="A51" s="218"/>
      <c r="B51" s="98"/>
      <c r="C51" s="99"/>
      <c r="D51" s="99"/>
      <c r="E51" s="99"/>
      <c r="F51" s="100"/>
      <c r="G51" s="129" t="s">
        <v>107</v>
      </c>
      <c r="H51" s="126"/>
      <c r="I51" s="134"/>
      <c r="J51" s="138"/>
      <c r="K51" s="139"/>
      <c r="L51" s="139"/>
      <c r="M51" s="137" t="str">
        <f t="shared" si="4"/>
        <v/>
      </c>
    </row>
    <row r="52" spans="1:18" ht="12" thickBot="1">
      <c r="A52" s="218"/>
      <c r="B52" s="116"/>
      <c r="C52" s="117"/>
      <c r="D52" s="117"/>
      <c r="E52" s="117"/>
      <c r="F52" s="118"/>
      <c r="G52" s="141" t="s">
        <v>109</v>
      </c>
      <c r="H52" s="142"/>
      <c r="I52" s="143"/>
      <c r="J52" s="144"/>
      <c r="K52" s="145"/>
      <c r="L52" s="145"/>
      <c r="M52" s="146" t="str">
        <f t="shared" si="4"/>
        <v/>
      </c>
    </row>
    <row r="53" spans="1:18" ht="22.5" customHeight="1">
      <c r="A53" s="217" t="s">
        <v>119</v>
      </c>
      <c r="B53" s="83" t="s">
        <v>116</v>
      </c>
      <c r="C53" s="84" t="s">
        <v>80</v>
      </c>
      <c r="D53" s="85" t="s">
        <v>81</v>
      </c>
      <c r="E53" s="85" t="s">
        <v>37</v>
      </c>
      <c r="F53" s="86" t="s">
        <v>82</v>
      </c>
      <c r="G53" s="83" t="s">
        <v>83</v>
      </c>
      <c r="H53" s="87" t="s">
        <v>34</v>
      </c>
      <c r="I53" s="87" t="s">
        <v>84</v>
      </c>
      <c r="J53" s="88" t="s">
        <v>38</v>
      </c>
      <c r="K53" s="89" t="s">
        <v>45</v>
      </c>
      <c r="L53" s="89" t="s">
        <v>85</v>
      </c>
      <c r="M53" s="90" t="s">
        <v>39</v>
      </c>
      <c r="Q53" s="78" t="s">
        <v>37</v>
      </c>
      <c r="R53" s="78" t="s">
        <v>113</v>
      </c>
    </row>
    <row r="54" spans="1:18">
      <c r="A54" s="218"/>
      <c r="B54" s="125"/>
      <c r="C54" s="126"/>
      <c r="D54" s="127"/>
      <c r="E54" s="127"/>
      <c r="F54" s="128"/>
      <c r="G54" s="129" t="s">
        <v>89</v>
      </c>
      <c r="H54" s="126"/>
      <c r="I54" s="126"/>
      <c r="J54" s="130"/>
      <c r="K54" s="131"/>
      <c r="L54" s="131"/>
      <c r="M54" s="132" t="str">
        <f>IF(J54="","",ROUNDDOWN((20170401-(YEAR(J54)*10000+MONTH(J54)*100+DAY(J54)))/10000,0))</f>
        <v/>
      </c>
      <c r="Q54" s="82">
        <f>IF(E54=$E$386,3,2)</f>
        <v>2</v>
      </c>
    </row>
    <row r="55" spans="1:18">
      <c r="A55" s="218"/>
      <c r="B55" s="98"/>
      <c r="C55" s="99"/>
      <c r="D55" s="99"/>
      <c r="E55" s="99"/>
      <c r="F55" s="100"/>
      <c r="G55" s="133" t="s">
        <v>93</v>
      </c>
      <c r="H55" s="134"/>
      <c r="I55" s="134"/>
      <c r="J55" s="135"/>
      <c r="K55" s="136"/>
      <c r="L55" s="136"/>
      <c r="M55" s="137" t="str">
        <f t="shared" ref="M55:M60" si="5">IF(J55="","",ROUNDDOWN((20170401-(YEAR(J55)*10000+MONTH(J55)*100+DAY(J55)))/10000,0))</f>
        <v/>
      </c>
    </row>
    <row r="56" spans="1:18" ht="12" customHeight="1" thickBot="1">
      <c r="A56" s="218"/>
      <c r="B56" s="106"/>
      <c r="C56" s="107" t="s">
        <v>96</v>
      </c>
      <c r="D56" s="108"/>
      <c r="E56" s="108"/>
      <c r="F56" s="100"/>
      <c r="G56" s="129" t="s">
        <v>97</v>
      </c>
      <c r="H56" s="126"/>
      <c r="I56" s="134"/>
      <c r="J56" s="138"/>
      <c r="K56" s="139"/>
      <c r="L56" s="139"/>
      <c r="M56" s="137" t="str">
        <f t="shared" si="5"/>
        <v/>
      </c>
    </row>
    <row r="57" spans="1:18">
      <c r="A57" s="218"/>
      <c r="B57" s="98"/>
      <c r="C57" s="111" t="s">
        <v>101</v>
      </c>
      <c r="D57" s="112" t="s">
        <v>114</v>
      </c>
      <c r="E57" s="113"/>
      <c r="F57" s="100"/>
      <c r="G57" s="129" t="s">
        <v>103</v>
      </c>
      <c r="H57" s="126"/>
      <c r="I57" s="134"/>
      <c r="J57" s="138"/>
      <c r="K57" s="139"/>
      <c r="L57" s="139"/>
      <c r="M57" s="137" t="str">
        <f t="shared" si="5"/>
        <v/>
      </c>
    </row>
    <row r="58" spans="1:18" ht="12" thickBot="1">
      <c r="A58" s="218"/>
      <c r="B58" s="98"/>
      <c r="C58" s="114">
        <f>IF(B54="",0,VLOOKUP(B54,$B$392:$D$394,Q54,FALSE))</f>
        <v>0</v>
      </c>
      <c r="D58" s="115">
        <f>IF(B54="",0,F54*300)</f>
        <v>0</v>
      </c>
      <c r="E58" s="99"/>
      <c r="F58" s="100"/>
      <c r="G58" s="129" t="s">
        <v>105</v>
      </c>
      <c r="H58" s="126"/>
      <c r="I58" s="134"/>
      <c r="J58" s="138"/>
      <c r="K58" s="139"/>
      <c r="L58" s="139"/>
      <c r="M58" s="137" t="str">
        <f t="shared" si="5"/>
        <v/>
      </c>
      <c r="R58" s="140">
        <f>SUM(C58:D58)</f>
        <v>0</v>
      </c>
    </row>
    <row r="59" spans="1:18">
      <c r="A59" s="218"/>
      <c r="B59" s="98"/>
      <c r="C59" s="99"/>
      <c r="D59" s="99"/>
      <c r="E59" s="99"/>
      <c r="F59" s="100"/>
      <c r="G59" s="129" t="s">
        <v>107</v>
      </c>
      <c r="H59" s="126"/>
      <c r="I59" s="134"/>
      <c r="J59" s="138"/>
      <c r="K59" s="139"/>
      <c r="L59" s="139"/>
      <c r="M59" s="137" t="str">
        <f t="shared" si="5"/>
        <v/>
      </c>
    </row>
    <row r="60" spans="1:18" ht="12" thickBot="1">
      <c r="A60" s="218"/>
      <c r="B60" s="116"/>
      <c r="C60" s="117"/>
      <c r="D60" s="117"/>
      <c r="E60" s="117"/>
      <c r="F60" s="118"/>
      <c r="G60" s="141" t="s">
        <v>109</v>
      </c>
      <c r="H60" s="142"/>
      <c r="I60" s="143"/>
      <c r="J60" s="144"/>
      <c r="K60" s="145"/>
      <c r="L60" s="145"/>
      <c r="M60" s="146" t="str">
        <f t="shared" si="5"/>
        <v/>
      </c>
    </row>
    <row r="61" spans="1:18" ht="22.5" customHeight="1">
      <c r="A61" s="217" t="s">
        <v>120</v>
      </c>
      <c r="B61" s="83" t="s">
        <v>116</v>
      </c>
      <c r="C61" s="84" t="s">
        <v>80</v>
      </c>
      <c r="D61" s="85" t="s">
        <v>81</v>
      </c>
      <c r="E61" s="85" t="s">
        <v>37</v>
      </c>
      <c r="F61" s="86" t="s">
        <v>82</v>
      </c>
      <c r="G61" s="83" t="s">
        <v>83</v>
      </c>
      <c r="H61" s="87" t="s">
        <v>34</v>
      </c>
      <c r="I61" s="87" t="s">
        <v>84</v>
      </c>
      <c r="J61" s="88" t="s">
        <v>38</v>
      </c>
      <c r="K61" s="89" t="s">
        <v>45</v>
      </c>
      <c r="L61" s="89" t="s">
        <v>85</v>
      </c>
      <c r="M61" s="90" t="s">
        <v>39</v>
      </c>
      <c r="Q61" s="78" t="s">
        <v>37</v>
      </c>
      <c r="R61" s="78" t="s">
        <v>113</v>
      </c>
    </row>
    <row r="62" spans="1:18">
      <c r="A62" s="218"/>
      <c r="B62" s="125"/>
      <c r="C62" s="126"/>
      <c r="D62" s="127"/>
      <c r="E62" s="127"/>
      <c r="F62" s="128"/>
      <c r="G62" s="129" t="s">
        <v>89</v>
      </c>
      <c r="H62" s="126"/>
      <c r="I62" s="126"/>
      <c r="J62" s="130"/>
      <c r="K62" s="131"/>
      <c r="L62" s="131"/>
      <c r="M62" s="132" t="str">
        <f>IF(J62="","",ROUNDDOWN((20170401-(YEAR(J62)*10000+MONTH(J62)*100+DAY(J62)))/10000,0))</f>
        <v/>
      </c>
      <c r="Q62" s="82">
        <f>IF(E62=$E$386,3,2)</f>
        <v>2</v>
      </c>
    </row>
    <row r="63" spans="1:18">
      <c r="A63" s="218"/>
      <c r="B63" s="98"/>
      <c r="C63" s="99"/>
      <c r="D63" s="99"/>
      <c r="E63" s="99"/>
      <c r="F63" s="100"/>
      <c r="G63" s="133" t="s">
        <v>93</v>
      </c>
      <c r="H63" s="134"/>
      <c r="I63" s="134"/>
      <c r="J63" s="135"/>
      <c r="K63" s="136"/>
      <c r="L63" s="136"/>
      <c r="M63" s="137" t="str">
        <f t="shared" ref="M63:M68" si="6">IF(J63="","",ROUNDDOWN((20170401-(YEAR(J63)*10000+MONTH(J63)*100+DAY(J63)))/10000,0))</f>
        <v/>
      </c>
    </row>
    <row r="64" spans="1:18" ht="12" customHeight="1" thickBot="1">
      <c r="A64" s="218"/>
      <c r="B64" s="106"/>
      <c r="C64" s="107" t="s">
        <v>96</v>
      </c>
      <c r="D64" s="108"/>
      <c r="E64" s="108"/>
      <c r="F64" s="100"/>
      <c r="G64" s="129" t="s">
        <v>97</v>
      </c>
      <c r="H64" s="126"/>
      <c r="I64" s="134"/>
      <c r="J64" s="138"/>
      <c r="K64" s="139"/>
      <c r="L64" s="139"/>
      <c r="M64" s="137" t="str">
        <f t="shared" si="6"/>
        <v/>
      </c>
    </row>
    <row r="65" spans="1:18">
      <c r="A65" s="218"/>
      <c r="B65" s="98"/>
      <c r="C65" s="111" t="s">
        <v>101</v>
      </c>
      <c r="D65" s="112" t="s">
        <v>114</v>
      </c>
      <c r="E65" s="113"/>
      <c r="F65" s="100"/>
      <c r="G65" s="129" t="s">
        <v>103</v>
      </c>
      <c r="H65" s="126"/>
      <c r="I65" s="134"/>
      <c r="J65" s="138"/>
      <c r="K65" s="139"/>
      <c r="L65" s="139"/>
      <c r="M65" s="137" t="str">
        <f t="shared" si="6"/>
        <v/>
      </c>
    </row>
    <row r="66" spans="1:18" ht="12" thickBot="1">
      <c r="A66" s="218"/>
      <c r="B66" s="98"/>
      <c r="C66" s="114">
        <f>IF(B62="",0,VLOOKUP(B62,$B$392:$D$394,Q62,FALSE))</f>
        <v>0</v>
      </c>
      <c r="D66" s="115">
        <f>IF(B62="",0,F62*300)</f>
        <v>0</v>
      </c>
      <c r="E66" s="99"/>
      <c r="F66" s="100"/>
      <c r="G66" s="129" t="s">
        <v>105</v>
      </c>
      <c r="H66" s="126"/>
      <c r="I66" s="134"/>
      <c r="J66" s="138"/>
      <c r="K66" s="139"/>
      <c r="L66" s="139"/>
      <c r="M66" s="137" t="str">
        <f t="shared" si="6"/>
        <v/>
      </c>
      <c r="R66" s="140">
        <f>SUM(C66:D66)</f>
        <v>0</v>
      </c>
    </row>
    <row r="67" spans="1:18">
      <c r="A67" s="218"/>
      <c r="B67" s="98"/>
      <c r="C67" s="99"/>
      <c r="D67" s="99"/>
      <c r="E67" s="99"/>
      <c r="F67" s="100"/>
      <c r="G67" s="129" t="s">
        <v>107</v>
      </c>
      <c r="H67" s="126"/>
      <c r="I67" s="134"/>
      <c r="J67" s="138"/>
      <c r="K67" s="139"/>
      <c r="L67" s="139"/>
      <c r="M67" s="137" t="str">
        <f t="shared" si="6"/>
        <v/>
      </c>
    </row>
    <row r="68" spans="1:18" ht="12" thickBot="1">
      <c r="A68" s="218"/>
      <c r="B68" s="116"/>
      <c r="C68" s="117"/>
      <c r="D68" s="117"/>
      <c r="E68" s="117"/>
      <c r="F68" s="118"/>
      <c r="G68" s="141" t="s">
        <v>109</v>
      </c>
      <c r="H68" s="142"/>
      <c r="I68" s="143"/>
      <c r="J68" s="144"/>
      <c r="K68" s="145"/>
      <c r="L68" s="145"/>
      <c r="M68" s="146" t="str">
        <f t="shared" si="6"/>
        <v/>
      </c>
    </row>
    <row r="69" spans="1:18" ht="22.5" customHeight="1">
      <c r="A69" s="217" t="s">
        <v>121</v>
      </c>
      <c r="B69" s="83" t="s">
        <v>116</v>
      </c>
      <c r="C69" s="84" t="s">
        <v>80</v>
      </c>
      <c r="D69" s="85" t="s">
        <v>81</v>
      </c>
      <c r="E69" s="85" t="s">
        <v>37</v>
      </c>
      <c r="F69" s="86" t="s">
        <v>82</v>
      </c>
      <c r="G69" s="83" t="s">
        <v>83</v>
      </c>
      <c r="H69" s="87" t="s">
        <v>34</v>
      </c>
      <c r="I69" s="87" t="s">
        <v>84</v>
      </c>
      <c r="J69" s="88" t="s">
        <v>38</v>
      </c>
      <c r="K69" s="89" t="s">
        <v>45</v>
      </c>
      <c r="L69" s="89" t="s">
        <v>85</v>
      </c>
      <c r="M69" s="90" t="s">
        <v>39</v>
      </c>
      <c r="Q69" s="78" t="s">
        <v>37</v>
      </c>
      <c r="R69" s="78" t="s">
        <v>113</v>
      </c>
    </row>
    <row r="70" spans="1:18">
      <c r="A70" s="218"/>
      <c r="B70" s="125"/>
      <c r="C70" s="126"/>
      <c r="D70" s="127"/>
      <c r="E70" s="127"/>
      <c r="F70" s="128"/>
      <c r="G70" s="129" t="s">
        <v>89</v>
      </c>
      <c r="H70" s="126"/>
      <c r="I70" s="126"/>
      <c r="J70" s="130"/>
      <c r="K70" s="131"/>
      <c r="L70" s="131"/>
      <c r="M70" s="132" t="str">
        <f>IF(J70="","",ROUNDDOWN((20170401-(YEAR(J70)*10000+MONTH(J70)*100+DAY(J70)))/10000,0))</f>
        <v/>
      </c>
      <c r="Q70" s="82">
        <f>IF(E70=$E$386,3,2)</f>
        <v>2</v>
      </c>
    </row>
    <row r="71" spans="1:18">
      <c r="A71" s="218"/>
      <c r="B71" s="98"/>
      <c r="C71" s="99"/>
      <c r="D71" s="99"/>
      <c r="E71" s="99"/>
      <c r="F71" s="100"/>
      <c r="G71" s="133" t="s">
        <v>93</v>
      </c>
      <c r="H71" s="134"/>
      <c r="I71" s="134"/>
      <c r="J71" s="135"/>
      <c r="K71" s="136"/>
      <c r="L71" s="136"/>
      <c r="M71" s="137" t="str">
        <f t="shared" ref="M71:M76" si="7">IF(J71="","",ROUNDDOWN((20170401-(YEAR(J71)*10000+MONTH(J71)*100+DAY(J71)))/10000,0))</f>
        <v/>
      </c>
    </row>
    <row r="72" spans="1:18" ht="12" customHeight="1" thickBot="1">
      <c r="A72" s="218"/>
      <c r="B72" s="106"/>
      <c r="C72" s="107" t="s">
        <v>96</v>
      </c>
      <c r="D72" s="108"/>
      <c r="E72" s="108"/>
      <c r="F72" s="100"/>
      <c r="G72" s="129" t="s">
        <v>97</v>
      </c>
      <c r="H72" s="126"/>
      <c r="I72" s="134"/>
      <c r="J72" s="138"/>
      <c r="K72" s="139"/>
      <c r="L72" s="139"/>
      <c r="M72" s="137" t="str">
        <f t="shared" si="7"/>
        <v/>
      </c>
    </row>
    <row r="73" spans="1:18">
      <c r="A73" s="218"/>
      <c r="B73" s="98"/>
      <c r="C73" s="111" t="s">
        <v>101</v>
      </c>
      <c r="D73" s="112" t="s">
        <v>114</v>
      </c>
      <c r="E73" s="113"/>
      <c r="F73" s="100"/>
      <c r="G73" s="129" t="s">
        <v>103</v>
      </c>
      <c r="H73" s="126"/>
      <c r="I73" s="134"/>
      <c r="J73" s="138"/>
      <c r="K73" s="139"/>
      <c r="L73" s="139"/>
      <c r="M73" s="137" t="str">
        <f t="shared" si="7"/>
        <v/>
      </c>
    </row>
    <row r="74" spans="1:18" ht="12" thickBot="1">
      <c r="A74" s="218"/>
      <c r="B74" s="98"/>
      <c r="C74" s="114">
        <f>IF(B70="",0,VLOOKUP(B70,$B$392:$D$394,Q70,FALSE))</f>
        <v>0</v>
      </c>
      <c r="D74" s="115">
        <f>IF(B70="",0,F70*300)</f>
        <v>0</v>
      </c>
      <c r="E74" s="99"/>
      <c r="F74" s="100"/>
      <c r="G74" s="129" t="s">
        <v>105</v>
      </c>
      <c r="H74" s="126"/>
      <c r="I74" s="134"/>
      <c r="J74" s="138"/>
      <c r="K74" s="139"/>
      <c r="L74" s="139"/>
      <c r="M74" s="137" t="str">
        <f t="shared" si="7"/>
        <v/>
      </c>
      <c r="R74" s="140">
        <f>SUM(C74:D74)</f>
        <v>0</v>
      </c>
    </row>
    <row r="75" spans="1:18">
      <c r="A75" s="218"/>
      <c r="B75" s="98"/>
      <c r="C75" s="99"/>
      <c r="D75" s="99"/>
      <c r="E75" s="99"/>
      <c r="F75" s="100"/>
      <c r="G75" s="129" t="s">
        <v>107</v>
      </c>
      <c r="H75" s="126"/>
      <c r="I75" s="134"/>
      <c r="J75" s="138"/>
      <c r="K75" s="139"/>
      <c r="L75" s="139"/>
      <c r="M75" s="137" t="str">
        <f t="shared" si="7"/>
        <v/>
      </c>
    </row>
    <row r="76" spans="1:18" ht="12" thickBot="1">
      <c r="A76" s="218"/>
      <c r="B76" s="116"/>
      <c r="C76" s="117"/>
      <c r="D76" s="117"/>
      <c r="E76" s="117"/>
      <c r="F76" s="118"/>
      <c r="G76" s="141" t="s">
        <v>109</v>
      </c>
      <c r="H76" s="142"/>
      <c r="I76" s="143"/>
      <c r="J76" s="144"/>
      <c r="K76" s="145"/>
      <c r="L76" s="145"/>
      <c r="M76" s="146" t="str">
        <f t="shared" si="7"/>
        <v/>
      </c>
    </row>
    <row r="77" spans="1:18" ht="22.5" customHeight="1">
      <c r="A77" s="217" t="s">
        <v>122</v>
      </c>
      <c r="B77" s="83" t="s">
        <v>116</v>
      </c>
      <c r="C77" s="84" t="s">
        <v>80</v>
      </c>
      <c r="D77" s="85" t="s">
        <v>81</v>
      </c>
      <c r="E77" s="85" t="s">
        <v>37</v>
      </c>
      <c r="F77" s="86" t="s">
        <v>82</v>
      </c>
      <c r="G77" s="83" t="s">
        <v>83</v>
      </c>
      <c r="H77" s="87" t="s">
        <v>34</v>
      </c>
      <c r="I77" s="87" t="s">
        <v>84</v>
      </c>
      <c r="J77" s="88" t="s">
        <v>38</v>
      </c>
      <c r="K77" s="89" t="s">
        <v>45</v>
      </c>
      <c r="L77" s="89" t="s">
        <v>85</v>
      </c>
      <c r="M77" s="90" t="s">
        <v>39</v>
      </c>
      <c r="Q77" s="78" t="s">
        <v>37</v>
      </c>
      <c r="R77" s="78" t="s">
        <v>113</v>
      </c>
    </row>
    <row r="78" spans="1:18">
      <c r="A78" s="218"/>
      <c r="B78" s="125"/>
      <c r="C78" s="126"/>
      <c r="D78" s="127"/>
      <c r="E78" s="127"/>
      <c r="F78" s="128"/>
      <c r="G78" s="129" t="s">
        <v>89</v>
      </c>
      <c r="H78" s="126"/>
      <c r="I78" s="126"/>
      <c r="J78" s="130"/>
      <c r="K78" s="131"/>
      <c r="L78" s="131"/>
      <c r="M78" s="132" t="str">
        <f>IF(J78="","",ROUNDDOWN((20170401-(YEAR(J78)*10000+MONTH(J78)*100+DAY(J78)))/10000,0))</f>
        <v/>
      </c>
      <c r="Q78" s="82">
        <f>IF(E78=$E$386,3,2)</f>
        <v>2</v>
      </c>
    </row>
    <row r="79" spans="1:18">
      <c r="A79" s="218"/>
      <c r="B79" s="98"/>
      <c r="C79" s="99"/>
      <c r="D79" s="99"/>
      <c r="E79" s="99"/>
      <c r="F79" s="100"/>
      <c r="G79" s="133" t="s">
        <v>93</v>
      </c>
      <c r="H79" s="134"/>
      <c r="I79" s="134"/>
      <c r="J79" s="135"/>
      <c r="K79" s="136"/>
      <c r="L79" s="136"/>
      <c r="M79" s="137" t="str">
        <f t="shared" ref="M79:M84" si="8">IF(J79="","",ROUNDDOWN((20170401-(YEAR(J79)*10000+MONTH(J79)*100+DAY(J79)))/10000,0))</f>
        <v/>
      </c>
    </row>
    <row r="80" spans="1:18" ht="12" customHeight="1" thickBot="1">
      <c r="A80" s="218"/>
      <c r="B80" s="106"/>
      <c r="C80" s="107" t="s">
        <v>96</v>
      </c>
      <c r="D80" s="108"/>
      <c r="E80" s="108"/>
      <c r="F80" s="100"/>
      <c r="G80" s="129" t="s">
        <v>97</v>
      </c>
      <c r="H80" s="126"/>
      <c r="I80" s="134"/>
      <c r="J80" s="138"/>
      <c r="K80" s="139"/>
      <c r="L80" s="139"/>
      <c r="M80" s="137" t="str">
        <f t="shared" si="8"/>
        <v/>
      </c>
    </row>
    <row r="81" spans="1:18">
      <c r="A81" s="218"/>
      <c r="B81" s="98"/>
      <c r="C81" s="111" t="s">
        <v>101</v>
      </c>
      <c r="D81" s="112" t="s">
        <v>114</v>
      </c>
      <c r="E81" s="113"/>
      <c r="F81" s="100"/>
      <c r="G81" s="129" t="s">
        <v>103</v>
      </c>
      <c r="H81" s="126"/>
      <c r="I81" s="134"/>
      <c r="J81" s="138"/>
      <c r="K81" s="139"/>
      <c r="L81" s="139"/>
      <c r="M81" s="137" t="str">
        <f t="shared" si="8"/>
        <v/>
      </c>
    </row>
    <row r="82" spans="1:18" ht="12" thickBot="1">
      <c r="A82" s="218"/>
      <c r="B82" s="98"/>
      <c r="C82" s="114">
        <f>IF(B78="",0,VLOOKUP(B78,$B$392:$D$394,Q78,FALSE))</f>
        <v>0</v>
      </c>
      <c r="D82" s="115">
        <f>IF(B78="",0,F78*300)</f>
        <v>0</v>
      </c>
      <c r="E82" s="99"/>
      <c r="F82" s="100"/>
      <c r="G82" s="129" t="s">
        <v>105</v>
      </c>
      <c r="H82" s="126"/>
      <c r="I82" s="134"/>
      <c r="J82" s="138"/>
      <c r="K82" s="139"/>
      <c r="L82" s="139"/>
      <c r="M82" s="137" t="str">
        <f t="shared" si="8"/>
        <v/>
      </c>
      <c r="R82" s="140">
        <f>SUM(C82:D82)</f>
        <v>0</v>
      </c>
    </row>
    <row r="83" spans="1:18">
      <c r="A83" s="218"/>
      <c r="B83" s="98"/>
      <c r="C83" s="99"/>
      <c r="D83" s="99"/>
      <c r="E83" s="99"/>
      <c r="F83" s="100"/>
      <c r="G83" s="129" t="s">
        <v>107</v>
      </c>
      <c r="H83" s="126"/>
      <c r="I83" s="134"/>
      <c r="J83" s="138"/>
      <c r="K83" s="139"/>
      <c r="L83" s="139"/>
      <c r="M83" s="137" t="str">
        <f t="shared" si="8"/>
        <v/>
      </c>
    </row>
    <row r="84" spans="1:18" ht="12" thickBot="1">
      <c r="A84" s="218"/>
      <c r="B84" s="116"/>
      <c r="C84" s="117"/>
      <c r="D84" s="117"/>
      <c r="E84" s="117"/>
      <c r="F84" s="118"/>
      <c r="G84" s="141" t="s">
        <v>109</v>
      </c>
      <c r="H84" s="142"/>
      <c r="I84" s="143"/>
      <c r="J84" s="144"/>
      <c r="K84" s="145"/>
      <c r="L84" s="145"/>
      <c r="M84" s="146" t="str">
        <f t="shared" si="8"/>
        <v/>
      </c>
    </row>
    <row r="85" spans="1:18" ht="22.5" customHeight="1">
      <c r="A85" s="217" t="s">
        <v>123</v>
      </c>
      <c r="B85" s="83" t="s">
        <v>116</v>
      </c>
      <c r="C85" s="84" t="s">
        <v>80</v>
      </c>
      <c r="D85" s="85" t="s">
        <v>81</v>
      </c>
      <c r="E85" s="85" t="s">
        <v>37</v>
      </c>
      <c r="F85" s="86" t="s">
        <v>82</v>
      </c>
      <c r="G85" s="83" t="s">
        <v>83</v>
      </c>
      <c r="H85" s="87" t="s">
        <v>34</v>
      </c>
      <c r="I85" s="87" t="s">
        <v>84</v>
      </c>
      <c r="J85" s="88" t="s">
        <v>38</v>
      </c>
      <c r="K85" s="89" t="s">
        <v>45</v>
      </c>
      <c r="L85" s="89" t="s">
        <v>85</v>
      </c>
      <c r="M85" s="90" t="s">
        <v>39</v>
      </c>
      <c r="Q85" s="78" t="s">
        <v>37</v>
      </c>
      <c r="R85" s="78" t="s">
        <v>113</v>
      </c>
    </row>
    <row r="86" spans="1:18">
      <c r="A86" s="218"/>
      <c r="B86" s="125"/>
      <c r="C86" s="126"/>
      <c r="D86" s="127"/>
      <c r="E86" s="127"/>
      <c r="F86" s="128"/>
      <c r="G86" s="129" t="s">
        <v>89</v>
      </c>
      <c r="H86" s="126"/>
      <c r="I86" s="126"/>
      <c r="J86" s="130"/>
      <c r="K86" s="131"/>
      <c r="L86" s="131"/>
      <c r="M86" s="132" t="str">
        <f>IF(J86="","",ROUNDDOWN((20170401-(YEAR(J86)*10000+MONTH(J86)*100+DAY(J86)))/10000,0))</f>
        <v/>
      </c>
      <c r="Q86" s="82">
        <f>IF(E86=$E$386,3,2)</f>
        <v>2</v>
      </c>
    </row>
    <row r="87" spans="1:18">
      <c r="A87" s="218"/>
      <c r="B87" s="98"/>
      <c r="C87" s="99"/>
      <c r="D87" s="99"/>
      <c r="E87" s="99"/>
      <c r="F87" s="100"/>
      <c r="G87" s="133" t="s">
        <v>93</v>
      </c>
      <c r="H87" s="134"/>
      <c r="I87" s="134"/>
      <c r="J87" s="135"/>
      <c r="K87" s="136"/>
      <c r="L87" s="136"/>
      <c r="M87" s="137" t="str">
        <f t="shared" ref="M87:M92" si="9">IF(J87="","",ROUNDDOWN((20170401-(YEAR(J87)*10000+MONTH(J87)*100+DAY(J87)))/10000,0))</f>
        <v/>
      </c>
    </row>
    <row r="88" spans="1:18" ht="12" customHeight="1" thickBot="1">
      <c r="A88" s="218"/>
      <c r="B88" s="106"/>
      <c r="C88" s="107" t="s">
        <v>96</v>
      </c>
      <c r="D88" s="108"/>
      <c r="E88" s="108"/>
      <c r="F88" s="100"/>
      <c r="G88" s="129" t="s">
        <v>97</v>
      </c>
      <c r="H88" s="126"/>
      <c r="I88" s="134"/>
      <c r="J88" s="138"/>
      <c r="K88" s="139"/>
      <c r="L88" s="139"/>
      <c r="M88" s="137" t="str">
        <f t="shared" si="9"/>
        <v/>
      </c>
    </row>
    <row r="89" spans="1:18">
      <c r="A89" s="218"/>
      <c r="B89" s="98"/>
      <c r="C89" s="111" t="s">
        <v>101</v>
      </c>
      <c r="D89" s="112" t="s">
        <v>114</v>
      </c>
      <c r="E89" s="113"/>
      <c r="F89" s="100"/>
      <c r="G89" s="129" t="s">
        <v>103</v>
      </c>
      <c r="H89" s="126"/>
      <c r="I89" s="134"/>
      <c r="J89" s="138"/>
      <c r="K89" s="139"/>
      <c r="L89" s="139"/>
      <c r="M89" s="137" t="str">
        <f t="shared" si="9"/>
        <v/>
      </c>
    </row>
    <row r="90" spans="1:18" ht="12" thickBot="1">
      <c r="A90" s="218"/>
      <c r="B90" s="98"/>
      <c r="C90" s="114">
        <f>IF(B86="",0,VLOOKUP(B86,$B$392:$D$394,Q86,FALSE))</f>
        <v>0</v>
      </c>
      <c r="D90" s="115">
        <f>IF(B86="",0,F86*300)</f>
        <v>0</v>
      </c>
      <c r="E90" s="99"/>
      <c r="F90" s="100"/>
      <c r="G90" s="129" t="s">
        <v>105</v>
      </c>
      <c r="H90" s="126"/>
      <c r="I90" s="134"/>
      <c r="J90" s="138"/>
      <c r="K90" s="139"/>
      <c r="L90" s="139"/>
      <c r="M90" s="137" t="str">
        <f t="shared" si="9"/>
        <v/>
      </c>
      <c r="R90" s="140">
        <f>SUM(C90:D90)</f>
        <v>0</v>
      </c>
    </row>
    <row r="91" spans="1:18">
      <c r="A91" s="218"/>
      <c r="B91" s="98"/>
      <c r="C91" s="99"/>
      <c r="D91" s="99"/>
      <c r="E91" s="99"/>
      <c r="F91" s="100"/>
      <c r="G91" s="129" t="s">
        <v>107</v>
      </c>
      <c r="H91" s="126"/>
      <c r="I91" s="134"/>
      <c r="J91" s="138"/>
      <c r="K91" s="139"/>
      <c r="L91" s="139"/>
      <c r="M91" s="137" t="str">
        <f t="shared" si="9"/>
        <v/>
      </c>
    </row>
    <row r="92" spans="1:18" ht="12" thickBot="1">
      <c r="A92" s="218"/>
      <c r="B92" s="116"/>
      <c r="C92" s="117"/>
      <c r="D92" s="117"/>
      <c r="E92" s="117"/>
      <c r="F92" s="118"/>
      <c r="G92" s="141" t="s">
        <v>109</v>
      </c>
      <c r="H92" s="142"/>
      <c r="I92" s="143"/>
      <c r="J92" s="144"/>
      <c r="K92" s="145"/>
      <c r="L92" s="145"/>
      <c r="M92" s="146" t="str">
        <f t="shared" si="9"/>
        <v/>
      </c>
    </row>
    <row r="93" spans="1:18" ht="22.5" customHeight="1">
      <c r="A93" s="217" t="s">
        <v>124</v>
      </c>
      <c r="B93" s="83" t="s">
        <v>116</v>
      </c>
      <c r="C93" s="84" t="s">
        <v>80</v>
      </c>
      <c r="D93" s="85" t="s">
        <v>81</v>
      </c>
      <c r="E93" s="85" t="s">
        <v>37</v>
      </c>
      <c r="F93" s="86" t="s">
        <v>82</v>
      </c>
      <c r="G93" s="83" t="s">
        <v>83</v>
      </c>
      <c r="H93" s="87" t="s">
        <v>34</v>
      </c>
      <c r="I93" s="87" t="s">
        <v>84</v>
      </c>
      <c r="J93" s="88" t="s">
        <v>38</v>
      </c>
      <c r="K93" s="89" t="s">
        <v>45</v>
      </c>
      <c r="L93" s="89" t="s">
        <v>85</v>
      </c>
      <c r="M93" s="90" t="s">
        <v>39</v>
      </c>
      <c r="Q93" s="78" t="s">
        <v>37</v>
      </c>
      <c r="R93" s="78" t="s">
        <v>113</v>
      </c>
    </row>
    <row r="94" spans="1:18">
      <c r="A94" s="218"/>
      <c r="B94" s="125"/>
      <c r="C94" s="126"/>
      <c r="D94" s="127"/>
      <c r="E94" s="127"/>
      <c r="F94" s="128"/>
      <c r="G94" s="129" t="s">
        <v>89</v>
      </c>
      <c r="H94" s="126"/>
      <c r="I94" s="126"/>
      <c r="J94" s="130"/>
      <c r="K94" s="131"/>
      <c r="L94" s="131"/>
      <c r="M94" s="132" t="str">
        <f>IF(J94="","",ROUNDDOWN((20170401-(YEAR(J94)*10000+MONTH(J94)*100+DAY(J94)))/10000,0))</f>
        <v/>
      </c>
      <c r="Q94" s="82">
        <f>IF(E94=$E$386,3,2)</f>
        <v>2</v>
      </c>
    </row>
    <row r="95" spans="1:18">
      <c r="A95" s="218"/>
      <c r="B95" s="98"/>
      <c r="C95" s="99"/>
      <c r="D95" s="99"/>
      <c r="E95" s="99"/>
      <c r="F95" s="100"/>
      <c r="G95" s="133" t="s">
        <v>93</v>
      </c>
      <c r="H95" s="134"/>
      <c r="I95" s="134"/>
      <c r="J95" s="135"/>
      <c r="K95" s="136"/>
      <c r="L95" s="136"/>
      <c r="M95" s="137" t="str">
        <f t="shared" ref="M95:M100" si="10">IF(J95="","",ROUNDDOWN((20170401-(YEAR(J95)*10000+MONTH(J95)*100+DAY(J95)))/10000,0))</f>
        <v/>
      </c>
    </row>
    <row r="96" spans="1:18" ht="12" customHeight="1" thickBot="1">
      <c r="A96" s="218"/>
      <c r="B96" s="106"/>
      <c r="C96" s="107" t="s">
        <v>96</v>
      </c>
      <c r="D96" s="108"/>
      <c r="E96" s="108"/>
      <c r="F96" s="100"/>
      <c r="G96" s="129" t="s">
        <v>97</v>
      </c>
      <c r="H96" s="126"/>
      <c r="I96" s="134"/>
      <c r="J96" s="138"/>
      <c r="K96" s="139"/>
      <c r="L96" s="139"/>
      <c r="M96" s="137" t="str">
        <f t="shared" si="10"/>
        <v/>
      </c>
    </row>
    <row r="97" spans="1:18">
      <c r="A97" s="218"/>
      <c r="B97" s="98"/>
      <c r="C97" s="111" t="s">
        <v>101</v>
      </c>
      <c r="D97" s="112" t="s">
        <v>114</v>
      </c>
      <c r="E97" s="113"/>
      <c r="F97" s="100"/>
      <c r="G97" s="129" t="s">
        <v>103</v>
      </c>
      <c r="H97" s="126"/>
      <c r="I97" s="134"/>
      <c r="J97" s="138"/>
      <c r="K97" s="139"/>
      <c r="L97" s="139"/>
      <c r="M97" s="137" t="str">
        <f t="shared" si="10"/>
        <v/>
      </c>
    </row>
    <row r="98" spans="1:18" ht="12" thickBot="1">
      <c r="A98" s="218"/>
      <c r="B98" s="98"/>
      <c r="C98" s="114">
        <f>IF(B94="",0,VLOOKUP(B94,$B$392:$D$394,Q94,FALSE))</f>
        <v>0</v>
      </c>
      <c r="D98" s="115">
        <f>IF(B94="",0,F94*300)</f>
        <v>0</v>
      </c>
      <c r="E98" s="99"/>
      <c r="F98" s="100"/>
      <c r="G98" s="129" t="s">
        <v>105</v>
      </c>
      <c r="H98" s="126"/>
      <c r="I98" s="134"/>
      <c r="J98" s="138"/>
      <c r="K98" s="139"/>
      <c r="L98" s="139"/>
      <c r="M98" s="137" t="str">
        <f t="shared" si="10"/>
        <v/>
      </c>
      <c r="R98" s="140">
        <f>SUM(C98:D98)</f>
        <v>0</v>
      </c>
    </row>
    <row r="99" spans="1:18">
      <c r="A99" s="218"/>
      <c r="B99" s="98"/>
      <c r="C99" s="99"/>
      <c r="D99" s="99"/>
      <c r="E99" s="99"/>
      <c r="F99" s="100"/>
      <c r="G99" s="129" t="s">
        <v>107</v>
      </c>
      <c r="H99" s="126"/>
      <c r="I99" s="134"/>
      <c r="J99" s="138"/>
      <c r="K99" s="139"/>
      <c r="L99" s="139"/>
      <c r="M99" s="137" t="str">
        <f t="shared" si="10"/>
        <v/>
      </c>
    </row>
    <row r="100" spans="1:18" ht="12" thickBot="1">
      <c r="A100" s="218"/>
      <c r="B100" s="116"/>
      <c r="C100" s="117"/>
      <c r="D100" s="117"/>
      <c r="E100" s="117"/>
      <c r="F100" s="118"/>
      <c r="G100" s="141" t="s">
        <v>109</v>
      </c>
      <c r="H100" s="142"/>
      <c r="I100" s="143"/>
      <c r="J100" s="144"/>
      <c r="K100" s="145"/>
      <c r="L100" s="145"/>
      <c r="M100" s="146" t="str">
        <f t="shared" si="10"/>
        <v/>
      </c>
    </row>
    <row r="101" spans="1:18" ht="22.5" customHeight="1">
      <c r="A101" s="217" t="s">
        <v>125</v>
      </c>
      <c r="B101" s="83" t="s">
        <v>116</v>
      </c>
      <c r="C101" s="84" t="s">
        <v>80</v>
      </c>
      <c r="D101" s="85" t="s">
        <v>81</v>
      </c>
      <c r="E101" s="85" t="s">
        <v>37</v>
      </c>
      <c r="F101" s="86" t="s">
        <v>82</v>
      </c>
      <c r="G101" s="83" t="s">
        <v>83</v>
      </c>
      <c r="H101" s="87" t="s">
        <v>34</v>
      </c>
      <c r="I101" s="87" t="s">
        <v>84</v>
      </c>
      <c r="J101" s="88" t="s">
        <v>38</v>
      </c>
      <c r="K101" s="89" t="s">
        <v>45</v>
      </c>
      <c r="L101" s="89" t="s">
        <v>85</v>
      </c>
      <c r="M101" s="90" t="s">
        <v>39</v>
      </c>
      <c r="Q101" s="78" t="s">
        <v>37</v>
      </c>
      <c r="R101" s="78" t="s">
        <v>113</v>
      </c>
    </row>
    <row r="102" spans="1:18">
      <c r="A102" s="218"/>
      <c r="B102" s="125"/>
      <c r="C102" s="126"/>
      <c r="D102" s="127"/>
      <c r="E102" s="127"/>
      <c r="F102" s="128"/>
      <c r="G102" s="129" t="s">
        <v>89</v>
      </c>
      <c r="H102" s="126"/>
      <c r="I102" s="126"/>
      <c r="J102" s="130"/>
      <c r="K102" s="131"/>
      <c r="L102" s="131"/>
      <c r="M102" s="132" t="str">
        <f>IF(J102="","",ROUNDDOWN((20170401-(YEAR(J102)*10000+MONTH(J102)*100+DAY(J102)))/10000,0))</f>
        <v/>
      </c>
      <c r="Q102" s="82">
        <f>IF(E102=$E$386,3,2)</f>
        <v>2</v>
      </c>
    </row>
    <row r="103" spans="1:18">
      <c r="A103" s="218"/>
      <c r="B103" s="98"/>
      <c r="C103" s="99"/>
      <c r="D103" s="99"/>
      <c r="E103" s="99"/>
      <c r="F103" s="100"/>
      <c r="G103" s="133" t="s">
        <v>93</v>
      </c>
      <c r="H103" s="134"/>
      <c r="I103" s="134"/>
      <c r="J103" s="135"/>
      <c r="K103" s="136"/>
      <c r="L103" s="136"/>
      <c r="M103" s="137" t="str">
        <f t="shared" ref="M103:M108" si="11">IF(J103="","",ROUNDDOWN((20170401-(YEAR(J103)*10000+MONTH(J103)*100+DAY(J103)))/10000,0))</f>
        <v/>
      </c>
    </row>
    <row r="104" spans="1:18" ht="12" customHeight="1" thickBot="1">
      <c r="A104" s="218"/>
      <c r="B104" s="106"/>
      <c r="C104" s="107" t="s">
        <v>96</v>
      </c>
      <c r="D104" s="108"/>
      <c r="E104" s="108"/>
      <c r="F104" s="100"/>
      <c r="G104" s="129" t="s">
        <v>97</v>
      </c>
      <c r="H104" s="126"/>
      <c r="I104" s="134"/>
      <c r="J104" s="138"/>
      <c r="K104" s="139"/>
      <c r="L104" s="139"/>
      <c r="M104" s="137" t="str">
        <f t="shared" si="11"/>
        <v/>
      </c>
    </row>
    <row r="105" spans="1:18">
      <c r="A105" s="218"/>
      <c r="B105" s="98"/>
      <c r="C105" s="111" t="s">
        <v>101</v>
      </c>
      <c r="D105" s="112" t="s">
        <v>114</v>
      </c>
      <c r="E105" s="113"/>
      <c r="F105" s="100"/>
      <c r="G105" s="129" t="s">
        <v>103</v>
      </c>
      <c r="H105" s="126"/>
      <c r="I105" s="134"/>
      <c r="J105" s="138"/>
      <c r="K105" s="139"/>
      <c r="L105" s="139"/>
      <c r="M105" s="137" t="str">
        <f t="shared" si="11"/>
        <v/>
      </c>
    </row>
    <row r="106" spans="1:18" ht="12" thickBot="1">
      <c r="A106" s="218"/>
      <c r="B106" s="98"/>
      <c r="C106" s="114">
        <f>IF(B102="",0,VLOOKUP(B102,$B$392:$D$394,Q102,FALSE))</f>
        <v>0</v>
      </c>
      <c r="D106" s="115">
        <f>IF(B102="",0,F102*300)</f>
        <v>0</v>
      </c>
      <c r="E106" s="99"/>
      <c r="F106" s="100"/>
      <c r="G106" s="129" t="s">
        <v>105</v>
      </c>
      <c r="H106" s="126"/>
      <c r="I106" s="134"/>
      <c r="J106" s="138"/>
      <c r="K106" s="139"/>
      <c r="L106" s="139"/>
      <c r="M106" s="137" t="str">
        <f t="shared" si="11"/>
        <v/>
      </c>
      <c r="R106" s="140">
        <f>SUM(C106:D106)</f>
        <v>0</v>
      </c>
    </row>
    <row r="107" spans="1:18">
      <c r="A107" s="218"/>
      <c r="B107" s="98"/>
      <c r="C107" s="99"/>
      <c r="D107" s="99"/>
      <c r="E107" s="99"/>
      <c r="F107" s="100"/>
      <c r="G107" s="129" t="s">
        <v>107</v>
      </c>
      <c r="H107" s="126"/>
      <c r="I107" s="134"/>
      <c r="J107" s="138"/>
      <c r="K107" s="139"/>
      <c r="L107" s="139"/>
      <c r="M107" s="137" t="str">
        <f t="shared" si="11"/>
        <v/>
      </c>
    </row>
    <row r="108" spans="1:18" ht="12" thickBot="1">
      <c r="A108" s="218"/>
      <c r="B108" s="116"/>
      <c r="C108" s="117"/>
      <c r="D108" s="117"/>
      <c r="E108" s="117"/>
      <c r="F108" s="118"/>
      <c r="G108" s="141" t="s">
        <v>109</v>
      </c>
      <c r="H108" s="142"/>
      <c r="I108" s="143"/>
      <c r="J108" s="144"/>
      <c r="K108" s="145"/>
      <c r="L108" s="145"/>
      <c r="M108" s="146" t="str">
        <f t="shared" si="11"/>
        <v/>
      </c>
    </row>
    <row r="109" spans="1:18" ht="22.5" customHeight="1">
      <c r="A109" s="217" t="s">
        <v>126</v>
      </c>
      <c r="B109" s="83" t="s">
        <v>116</v>
      </c>
      <c r="C109" s="84" t="s">
        <v>80</v>
      </c>
      <c r="D109" s="85" t="s">
        <v>81</v>
      </c>
      <c r="E109" s="85" t="s">
        <v>37</v>
      </c>
      <c r="F109" s="86" t="s">
        <v>82</v>
      </c>
      <c r="G109" s="83" t="s">
        <v>83</v>
      </c>
      <c r="H109" s="87" t="s">
        <v>34</v>
      </c>
      <c r="I109" s="87" t="s">
        <v>84</v>
      </c>
      <c r="J109" s="88" t="s">
        <v>38</v>
      </c>
      <c r="K109" s="89" t="s">
        <v>45</v>
      </c>
      <c r="L109" s="89" t="s">
        <v>85</v>
      </c>
      <c r="M109" s="90" t="s">
        <v>39</v>
      </c>
      <c r="Q109" s="78" t="s">
        <v>37</v>
      </c>
      <c r="R109" s="78" t="s">
        <v>113</v>
      </c>
    </row>
    <row r="110" spans="1:18">
      <c r="A110" s="218"/>
      <c r="B110" s="125"/>
      <c r="C110" s="126"/>
      <c r="D110" s="127"/>
      <c r="E110" s="127"/>
      <c r="F110" s="128"/>
      <c r="G110" s="129" t="s">
        <v>89</v>
      </c>
      <c r="H110" s="126"/>
      <c r="I110" s="126"/>
      <c r="J110" s="130"/>
      <c r="K110" s="131"/>
      <c r="L110" s="131"/>
      <c r="M110" s="132" t="str">
        <f>IF(J110="","",ROUNDDOWN((20170401-(YEAR(J110)*10000+MONTH(J110)*100+DAY(J110)))/10000,0))</f>
        <v/>
      </c>
      <c r="Q110" s="82">
        <f>IF(E110=$E$386,3,2)</f>
        <v>2</v>
      </c>
    </row>
    <row r="111" spans="1:18">
      <c r="A111" s="218"/>
      <c r="B111" s="98"/>
      <c r="C111" s="99"/>
      <c r="D111" s="99"/>
      <c r="E111" s="99"/>
      <c r="F111" s="100"/>
      <c r="G111" s="133" t="s">
        <v>93</v>
      </c>
      <c r="H111" s="134"/>
      <c r="I111" s="134"/>
      <c r="J111" s="135"/>
      <c r="K111" s="136"/>
      <c r="L111" s="136"/>
      <c r="M111" s="137" t="str">
        <f t="shared" ref="M111:M116" si="12">IF(J111="","",ROUNDDOWN((20170401-(YEAR(J111)*10000+MONTH(J111)*100+DAY(J111)))/10000,0))</f>
        <v/>
      </c>
    </row>
    <row r="112" spans="1:18" ht="12" customHeight="1" thickBot="1">
      <c r="A112" s="218"/>
      <c r="B112" s="106"/>
      <c r="C112" s="107" t="s">
        <v>96</v>
      </c>
      <c r="D112" s="108"/>
      <c r="E112" s="108"/>
      <c r="F112" s="100"/>
      <c r="G112" s="129" t="s">
        <v>97</v>
      </c>
      <c r="H112" s="126"/>
      <c r="I112" s="134"/>
      <c r="J112" s="138"/>
      <c r="K112" s="139"/>
      <c r="L112" s="139"/>
      <c r="M112" s="137" t="str">
        <f t="shared" si="12"/>
        <v/>
      </c>
    </row>
    <row r="113" spans="1:18">
      <c r="A113" s="218"/>
      <c r="B113" s="98"/>
      <c r="C113" s="111" t="s">
        <v>101</v>
      </c>
      <c r="D113" s="112" t="s">
        <v>114</v>
      </c>
      <c r="E113" s="113"/>
      <c r="F113" s="100"/>
      <c r="G113" s="129" t="s">
        <v>103</v>
      </c>
      <c r="H113" s="126"/>
      <c r="I113" s="134"/>
      <c r="J113" s="138"/>
      <c r="K113" s="139"/>
      <c r="L113" s="139"/>
      <c r="M113" s="137" t="str">
        <f t="shared" si="12"/>
        <v/>
      </c>
    </row>
    <row r="114" spans="1:18" ht="12" thickBot="1">
      <c r="A114" s="218"/>
      <c r="B114" s="98"/>
      <c r="C114" s="114">
        <f>IF(B110="",0,VLOOKUP(B110,$B$392:$D$394,Q110,FALSE))</f>
        <v>0</v>
      </c>
      <c r="D114" s="115">
        <f>IF(B110="",0,F110*300)</f>
        <v>0</v>
      </c>
      <c r="E114" s="99"/>
      <c r="F114" s="100"/>
      <c r="G114" s="129" t="s">
        <v>105</v>
      </c>
      <c r="H114" s="126"/>
      <c r="I114" s="134"/>
      <c r="J114" s="138"/>
      <c r="K114" s="139"/>
      <c r="L114" s="139"/>
      <c r="M114" s="137" t="str">
        <f t="shared" si="12"/>
        <v/>
      </c>
      <c r="R114" s="140">
        <f>SUM(C114:D114)</f>
        <v>0</v>
      </c>
    </row>
    <row r="115" spans="1:18">
      <c r="A115" s="218"/>
      <c r="B115" s="98"/>
      <c r="C115" s="99"/>
      <c r="D115" s="99"/>
      <c r="E115" s="99"/>
      <c r="F115" s="100"/>
      <c r="G115" s="129" t="s">
        <v>107</v>
      </c>
      <c r="H115" s="126"/>
      <c r="I115" s="134"/>
      <c r="J115" s="138"/>
      <c r="K115" s="139"/>
      <c r="L115" s="139"/>
      <c r="M115" s="137" t="str">
        <f t="shared" si="12"/>
        <v/>
      </c>
    </row>
    <row r="116" spans="1:18" ht="12" thickBot="1">
      <c r="A116" s="218"/>
      <c r="B116" s="116"/>
      <c r="C116" s="117"/>
      <c r="D116" s="117"/>
      <c r="E116" s="117"/>
      <c r="F116" s="118"/>
      <c r="G116" s="141" t="s">
        <v>109</v>
      </c>
      <c r="H116" s="142"/>
      <c r="I116" s="143"/>
      <c r="J116" s="144"/>
      <c r="K116" s="145"/>
      <c r="L116" s="145"/>
      <c r="M116" s="146" t="str">
        <f t="shared" si="12"/>
        <v/>
      </c>
    </row>
    <row r="117" spans="1:18" ht="22.5" customHeight="1">
      <c r="A117" s="217" t="s">
        <v>127</v>
      </c>
      <c r="B117" s="83" t="s">
        <v>116</v>
      </c>
      <c r="C117" s="84" t="s">
        <v>80</v>
      </c>
      <c r="D117" s="85" t="s">
        <v>81</v>
      </c>
      <c r="E117" s="85" t="s">
        <v>37</v>
      </c>
      <c r="F117" s="86" t="s">
        <v>82</v>
      </c>
      <c r="G117" s="83" t="s">
        <v>83</v>
      </c>
      <c r="H117" s="87" t="s">
        <v>34</v>
      </c>
      <c r="I117" s="87" t="s">
        <v>84</v>
      </c>
      <c r="J117" s="88" t="s">
        <v>38</v>
      </c>
      <c r="K117" s="89" t="s">
        <v>45</v>
      </c>
      <c r="L117" s="89" t="s">
        <v>85</v>
      </c>
      <c r="M117" s="90" t="s">
        <v>39</v>
      </c>
      <c r="Q117" s="78" t="s">
        <v>37</v>
      </c>
      <c r="R117" s="78" t="s">
        <v>113</v>
      </c>
    </row>
    <row r="118" spans="1:18">
      <c r="A118" s="218"/>
      <c r="B118" s="125"/>
      <c r="C118" s="126"/>
      <c r="D118" s="127"/>
      <c r="E118" s="127"/>
      <c r="F118" s="128"/>
      <c r="G118" s="129" t="s">
        <v>89</v>
      </c>
      <c r="H118" s="126"/>
      <c r="I118" s="126"/>
      <c r="J118" s="130"/>
      <c r="K118" s="131"/>
      <c r="L118" s="131"/>
      <c r="M118" s="132" t="str">
        <f>IF(J118="","",ROUNDDOWN((20170401-(YEAR(J118)*10000+MONTH(J118)*100+DAY(J118)))/10000,0))</f>
        <v/>
      </c>
      <c r="Q118" s="82">
        <f>IF(E118=$E$386,3,2)</f>
        <v>2</v>
      </c>
    </row>
    <row r="119" spans="1:18">
      <c r="A119" s="218"/>
      <c r="B119" s="98"/>
      <c r="C119" s="99"/>
      <c r="D119" s="99"/>
      <c r="E119" s="99"/>
      <c r="F119" s="100"/>
      <c r="G119" s="133" t="s">
        <v>93</v>
      </c>
      <c r="H119" s="134"/>
      <c r="I119" s="134"/>
      <c r="J119" s="135"/>
      <c r="K119" s="136"/>
      <c r="L119" s="136"/>
      <c r="M119" s="137" t="str">
        <f t="shared" ref="M119:M124" si="13">IF(J119="","",ROUNDDOWN((20170401-(YEAR(J119)*10000+MONTH(J119)*100+DAY(J119)))/10000,0))</f>
        <v/>
      </c>
    </row>
    <row r="120" spans="1:18" ht="12" customHeight="1" thickBot="1">
      <c r="A120" s="218"/>
      <c r="B120" s="106"/>
      <c r="C120" s="107" t="s">
        <v>96</v>
      </c>
      <c r="D120" s="108"/>
      <c r="E120" s="108"/>
      <c r="F120" s="100"/>
      <c r="G120" s="129" t="s">
        <v>97</v>
      </c>
      <c r="H120" s="126"/>
      <c r="I120" s="134"/>
      <c r="J120" s="138"/>
      <c r="K120" s="139"/>
      <c r="L120" s="139"/>
      <c r="M120" s="137" t="str">
        <f t="shared" si="13"/>
        <v/>
      </c>
    </row>
    <row r="121" spans="1:18">
      <c r="A121" s="218"/>
      <c r="B121" s="98"/>
      <c r="C121" s="111" t="s">
        <v>101</v>
      </c>
      <c r="D121" s="112" t="s">
        <v>114</v>
      </c>
      <c r="E121" s="113"/>
      <c r="F121" s="100"/>
      <c r="G121" s="129" t="s">
        <v>103</v>
      </c>
      <c r="H121" s="126"/>
      <c r="I121" s="134"/>
      <c r="J121" s="138"/>
      <c r="K121" s="139"/>
      <c r="L121" s="139"/>
      <c r="M121" s="137" t="str">
        <f t="shared" si="13"/>
        <v/>
      </c>
    </row>
    <row r="122" spans="1:18" ht="12" thickBot="1">
      <c r="A122" s="218"/>
      <c r="B122" s="98"/>
      <c r="C122" s="114">
        <f>IF(B118="",0,VLOOKUP(B118,$B$392:$D$394,Q118,FALSE))</f>
        <v>0</v>
      </c>
      <c r="D122" s="115">
        <f>IF(B118="",0,F118*300)</f>
        <v>0</v>
      </c>
      <c r="E122" s="99"/>
      <c r="F122" s="100"/>
      <c r="G122" s="129" t="s">
        <v>105</v>
      </c>
      <c r="H122" s="126"/>
      <c r="I122" s="134"/>
      <c r="J122" s="138"/>
      <c r="K122" s="139"/>
      <c r="L122" s="139"/>
      <c r="M122" s="137" t="str">
        <f t="shared" si="13"/>
        <v/>
      </c>
      <c r="R122" s="140">
        <f>SUM(C122:D122)</f>
        <v>0</v>
      </c>
    </row>
    <row r="123" spans="1:18">
      <c r="A123" s="218"/>
      <c r="B123" s="98"/>
      <c r="C123" s="99"/>
      <c r="D123" s="99"/>
      <c r="E123" s="99"/>
      <c r="F123" s="100"/>
      <c r="G123" s="129" t="s">
        <v>107</v>
      </c>
      <c r="H123" s="126"/>
      <c r="I123" s="134"/>
      <c r="J123" s="138"/>
      <c r="K123" s="139"/>
      <c r="L123" s="139"/>
      <c r="M123" s="137" t="str">
        <f t="shared" si="13"/>
        <v/>
      </c>
    </row>
    <row r="124" spans="1:18" ht="12" thickBot="1">
      <c r="A124" s="218"/>
      <c r="B124" s="116"/>
      <c r="C124" s="117"/>
      <c r="D124" s="117"/>
      <c r="E124" s="117"/>
      <c r="F124" s="118"/>
      <c r="G124" s="141" t="s">
        <v>109</v>
      </c>
      <c r="H124" s="142"/>
      <c r="I124" s="143"/>
      <c r="J124" s="144"/>
      <c r="K124" s="145"/>
      <c r="L124" s="145"/>
      <c r="M124" s="146" t="str">
        <f t="shared" si="13"/>
        <v/>
      </c>
    </row>
    <row r="125" spans="1:18" ht="22.5" customHeight="1">
      <c r="A125" s="217" t="s">
        <v>128</v>
      </c>
      <c r="B125" s="83" t="s">
        <v>116</v>
      </c>
      <c r="C125" s="84" t="s">
        <v>80</v>
      </c>
      <c r="D125" s="85" t="s">
        <v>81</v>
      </c>
      <c r="E125" s="85" t="s">
        <v>37</v>
      </c>
      <c r="F125" s="86" t="s">
        <v>82</v>
      </c>
      <c r="G125" s="83" t="s">
        <v>83</v>
      </c>
      <c r="H125" s="87" t="s">
        <v>34</v>
      </c>
      <c r="I125" s="87" t="s">
        <v>84</v>
      </c>
      <c r="J125" s="88" t="s">
        <v>38</v>
      </c>
      <c r="K125" s="89" t="s">
        <v>45</v>
      </c>
      <c r="L125" s="89" t="s">
        <v>85</v>
      </c>
      <c r="M125" s="90" t="s">
        <v>39</v>
      </c>
      <c r="Q125" s="78" t="s">
        <v>37</v>
      </c>
      <c r="R125" s="78" t="s">
        <v>113</v>
      </c>
    </row>
    <row r="126" spans="1:18">
      <c r="A126" s="218"/>
      <c r="B126" s="125"/>
      <c r="C126" s="126"/>
      <c r="D126" s="127"/>
      <c r="E126" s="127"/>
      <c r="F126" s="128"/>
      <c r="G126" s="129" t="s">
        <v>89</v>
      </c>
      <c r="H126" s="126"/>
      <c r="I126" s="126"/>
      <c r="J126" s="130"/>
      <c r="K126" s="131"/>
      <c r="L126" s="131"/>
      <c r="M126" s="132" t="str">
        <f>IF(J126="","",ROUNDDOWN((20170401-(YEAR(J126)*10000+MONTH(J126)*100+DAY(J126)))/10000,0))</f>
        <v/>
      </c>
      <c r="Q126" s="82">
        <f>IF(E126=$E$386,3,2)</f>
        <v>2</v>
      </c>
    </row>
    <row r="127" spans="1:18">
      <c r="A127" s="218"/>
      <c r="B127" s="98"/>
      <c r="C127" s="99"/>
      <c r="D127" s="99"/>
      <c r="E127" s="99"/>
      <c r="F127" s="100"/>
      <c r="G127" s="133" t="s">
        <v>93</v>
      </c>
      <c r="H127" s="134"/>
      <c r="I127" s="134"/>
      <c r="J127" s="135"/>
      <c r="K127" s="136"/>
      <c r="L127" s="136"/>
      <c r="M127" s="137" t="str">
        <f t="shared" ref="M127:M132" si="14">IF(J127="","",ROUNDDOWN((20170401-(YEAR(J127)*10000+MONTH(J127)*100+DAY(J127)))/10000,0))</f>
        <v/>
      </c>
    </row>
    <row r="128" spans="1:18" ht="12" customHeight="1" thickBot="1">
      <c r="A128" s="218"/>
      <c r="B128" s="106"/>
      <c r="C128" s="107" t="s">
        <v>96</v>
      </c>
      <c r="D128" s="108"/>
      <c r="E128" s="108"/>
      <c r="F128" s="100"/>
      <c r="G128" s="129" t="s">
        <v>97</v>
      </c>
      <c r="H128" s="126"/>
      <c r="I128" s="134"/>
      <c r="J128" s="138"/>
      <c r="K128" s="139"/>
      <c r="L128" s="139"/>
      <c r="M128" s="137" t="str">
        <f t="shared" si="14"/>
        <v/>
      </c>
    </row>
    <row r="129" spans="1:18">
      <c r="A129" s="218"/>
      <c r="B129" s="98"/>
      <c r="C129" s="111" t="s">
        <v>101</v>
      </c>
      <c r="D129" s="112" t="s">
        <v>114</v>
      </c>
      <c r="E129" s="113"/>
      <c r="F129" s="100"/>
      <c r="G129" s="129" t="s">
        <v>103</v>
      </c>
      <c r="H129" s="126"/>
      <c r="I129" s="134"/>
      <c r="J129" s="138"/>
      <c r="K129" s="139"/>
      <c r="L129" s="139"/>
      <c r="M129" s="137" t="str">
        <f t="shared" si="14"/>
        <v/>
      </c>
    </row>
    <row r="130" spans="1:18" ht="12" thickBot="1">
      <c r="A130" s="218"/>
      <c r="B130" s="98"/>
      <c r="C130" s="114">
        <f>IF(B126="",0,VLOOKUP(B126,$B$392:$D$394,Q126,FALSE))</f>
        <v>0</v>
      </c>
      <c r="D130" s="115">
        <f>IF(B126="",0,F126*300)</f>
        <v>0</v>
      </c>
      <c r="E130" s="99"/>
      <c r="F130" s="100"/>
      <c r="G130" s="129" t="s">
        <v>105</v>
      </c>
      <c r="H130" s="126"/>
      <c r="I130" s="134"/>
      <c r="J130" s="138"/>
      <c r="K130" s="139"/>
      <c r="L130" s="139"/>
      <c r="M130" s="137" t="str">
        <f t="shared" si="14"/>
        <v/>
      </c>
      <c r="R130" s="140">
        <f>SUM(C130:D130)</f>
        <v>0</v>
      </c>
    </row>
    <row r="131" spans="1:18">
      <c r="A131" s="218"/>
      <c r="B131" s="98"/>
      <c r="C131" s="99"/>
      <c r="D131" s="99"/>
      <c r="E131" s="99"/>
      <c r="F131" s="100"/>
      <c r="G131" s="129" t="s">
        <v>107</v>
      </c>
      <c r="H131" s="126"/>
      <c r="I131" s="134"/>
      <c r="J131" s="138"/>
      <c r="K131" s="139"/>
      <c r="L131" s="139"/>
      <c r="M131" s="137" t="str">
        <f t="shared" si="14"/>
        <v/>
      </c>
    </row>
    <row r="132" spans="1:18" ht="12" thickBot="1">
      <c r="A132" s="218"/>
      <c r="B132" s="116"/>
      <c r="C132" s="117"/>
      <c r="D132" s="117"/>
      <c r="E132" s="117"/>
      <c r="F132" s="118"/>
      <c r="G132" s="141" t="s">
        <v>109</v>
      </c>
      <c r="H132" s="142"/>
      <c r="I132" s="143"/>
      <c r="J132" s="144"/>
      <c r="K132" s="145"/>
      <c r="L132" s="145"/>
      <c r="M132" s="146" t="str">
        <f t="shared" si="14"/>
        <v/>
      </c>
    </row>
    <row r="133" spans="1:18" ht="22.5" customHeight="1">
      <c r="A133" s="217" t="s">
        <v>129</v>
      </c>
      <c r="B133" s="83" t="s">
        <v>116</v>
      </c>
      <c r="C133" s="84" t="s">
        <v>80</v>
      </c>
      <c r="D133" s="85" t="s">
        <v>81</v>
      </c>
      <c r="E133" s="85" t="s">
        <v>37</v>
      </c>
      <c r="F133" s="86" t="s">
        <v>82</v>
      </c>
      <c r="G133" s="83" t="s">
        <v>83</v>
      </c>
      <c r="H133" s="87" t="s">
        <v>34</v>
      </c>
      <c r="I133" s="87" t="s">
        <v>84</v>
      </c>
      <c r="J133" s="88" t="s">
        <v>38</v>
      </c>
      <c r="K133" s="89" t="s">
        <v>45</v>
      </c>
      <c r="L133" s="89" t="s">
        <v>85</v>
      </c>
      <c r="M133" s="90" t="s">
        <v>39</v>
      </c>
      <c r="Q133" s="78" t="s">
        <v>37</v>
      </c>
      <c r="R133" s="78" t="s">
        <v>113</v>
      </c>
    </row>
    <row r="134" spans="1:18">
      <c r="A134" s="218"/>
      <c r="B134" s="125"/>
      <c r="C134" s="126"/>
      <c r="D134" s="127"/>
      <c r="E134" s="127"/>
      <c r="F134" s="128"/>
      <c r="G134" s="129" t="s">
        <v>89</v>
      </c>
      <c r="H134" s="126"/>
      <c r="I134" s="126"/>
      <c r="J134" s="130"/>
      <c r="K134" s="131"/>
      <c r="L134" s="131"/>
      <c r="M134" s="132" t="str">
        <f>IF(J134="","",ROUNDDOWN((20170401-(YEAR(J134)*10000+MONTH(J134)*100+DAY(J134)))/10000,0))</f>
        <v/>
      </c>
      <c r="Q134" s="82">
        <f>IF(E134=$E$386,3,2)</f>
        <v>2</v>
      </c>
    </row>
    <row r="135" spans="1:18">
      <c r="A135" s="218"/>
      <c r="B135" s="98"/>
      <c r="C135" s="99"/>
      <c r="D135" s="99"/>
      <c r="E135" s="99"/>
      <c r="F135" s="100"/>
      <c r="G135" s="133" t="s">
        <v>93</v>
      </c>
      <c r="H135" s="134"/>
      <c r="I135" s="134"/>
      <c r="J135" s="135"/>
      <c r="K135" s="136"/>
      <c r="L135" s="136"/>
      <c r="M135" s="137" t="str">
        <f t="shared" ref="M135:M140" si="15">IF(J135="","",ROUNDDOWN((20170401-(YEAR(J135)*10000+MONTH(J135)*100+DAY(J135)))/10000,0))</f>
        <v/>
      </c>
    </row>
    <row r="136" spans="1:18" ht="12" customHeight="1" thickBot="1">
      <c r="A136" s="218"/>
      <c r="B136" s="106"/>
      <c r="C136" s="107" t="s">
        <v>96</v>
      </c>
      <c r="D136" s="108"/>
      <c r="E136" s="108"/>
      <c r="F136" s="100"/>
      <c r="G136" s="129" t="s">
        <v>97</v>
      </c>
      <c r="H136" s="126"/>
      <c r="I136" s="134"/>
      <c r="J136" s="138"/>
      <c r="K136" s="139"/>
      <c r="L136" s="139"/>
      <c r="M136" s="137" t="str">
        <f t="shared" si="15"/>
        <v/>
      </c>
    </row>
    <row r="137" spans="1:18">
      <c r="A137" s="218"/>
      <c r="B137" s="98"/>
      <c r="C137" s="111" t="s">
        <v>101</v>
      </c>
      <c r="D137" s="112" t="s">
        <v>114</v>
      </c>
      <c r="E137" s="113"/>
      <c r="F137" s="100"/>
      <c r="G137" s="129" t="s">
        <v>103</v>
      </c>
      <c r="H137" s="126"/>
      <c r="I137" s="134"/>
      <c r="J137" s="138"/>
      <c r="K137" s="139"/>
      <c r="L137" s="139"/>
      <c r="M137" s="137" t="str">
        <f t="shared" si="15"/>
        <v/>
      </c>
    </row>
    <row r="138" spans="1:18" ht="12" thickBot="1">
      <c r="A138" s="218"/>
      <c r="B138" s="98"/>
      <c r="C138" s="114">
        <f>IF(B134="",0,VLOOKUP(B134,$B$392:$D$394,Q134,FALSE))</f>
        <v>0</v>
      </c>
      <c r="D138" s="115">
        <f>IF(B134="",0,F134*300)</f>
        <v>0</v>
      </c>
      <c r="E138" s="99"/>
      <c r="F138" s="100"/>
      <c r="G138" s="129" t="s">
        <v>105</v>
      </c>
      <c r="H138" s="126"/>
      <c r="I138" s="134"/>
      <c r="J138" s="138"/>
      <c r="K138" s="139"/>
      <c r="L138" s="139"/>
      <c r="M138" s="137" t="str">
        <f t="shared" si="15"/>
        <v/>
      </c>
      <c r="R138" s="140">
        <f>SUM(C138:D138)</f>
        <v>0</v>
      </c>
    </row>
    <row r="139" spans="1:18">
      <c r="A139" s="218"/>
      <c r="B139" s="98"/>
      <c r="C139" s="99"/>
      <c r="D139" s="99"/>
      <c r="E139" s="99"/>
      <c r="F139" s="100"/>
      <c r="G139" s="129" t="s">
        <v>107</v>
      </c>
      <c r="H139" s="126"/>
      <c r="I139" s="134"/>
      <c r="J139" s="138"/>
      <c r="K139" s="139"/>
      <c r="L139" s="139"/>
      <c r="M139" s="137" t="str">
        <f t="shared" si="15"/>
        <v/>
      </c>
    </row>
    <row r="140" spans="1:18" ht="12" thickBot="1">
      <c r="A140" s="218"/>
      <c r="B140" s="116"/>
      <c r="C140" s="117"/>
      <c r="D140" s="117"/>
      <c r="E140" s="117"/>
      <c r="F140" s="118"/>
      <c r="G140" s="141" t="s">
        <v>109</v>
      </c>
      <c r="H140" s="142"/>
      <c r="I140" s="143"/>
      <c r="J140" s="144"/>
      <c r="K140" s="145"/>
      <c r="L140" s="145"/>
      <c r="M140" s="146" t="str">
        <f t="shared" si="15"/>
        <v/>
      </c>
    </row>
    <row r="141" spans="1:18" ht="22.5" customHeight="1">
      <c r="A141" s="217" t="s">
        <v>130</v>
      </c>
      <c r="B141" s="83" t="s">
        <v>116</v>
      </c>
      <c r="C141" s="84" t="s">
        <v>80</v>
      </c>
      <c r="D141" s="85" t="s">
        <v>81</v>
      </c>
      <c r="E141" s="85" t="s">
        <v>37</v>
      </c>
      <c r="F141" s="86" t="s">
        <v>82</v>
      </c>
      <c r="G141" s="83" t="s">
        <v>83</v>
      </c>
      <c r="H141" s="87" t="s">
        <v>34</v>
      </c>
      <c r="I141" s="87" t="s">
        <v>84</v>
      </c>
      <c r="J141" s="88" t="s">
        <v>38</v>
      </c>
      <c r="K141" s="89" t="s">
        <v>45</v>
      </c>
      <c r="L141" s="89" t="s">
        <v>85</v>
      </c>
      <c r="M141" s="90" t="s">
        <v>39</v>
      </c>
      <c r="Q141" s="78" t="s">
        <v>37</v>
      </c>
      <c r="R141" s="78" t="s">
        <v>113</v>
      </c>
    </row>
    <row r="142" spans="1:18">
      <c r="A142" s="218"/>
      <c r="B142" s="125"/>
      <c r="C142" s="126"/>
      <c r="D142" s="127"/>
      <c r="E142" s="127"/>
      <c r="F142" s="128"/>
      <c r="G142" s="129" t="s">
        <v>89</v>
      </c>
      <c r="H142" s="126"/>
      <c r="I142" s="126"/>
      <c r="J142" s="130"/>
      <c r="K142" s="131"/>
      <c r="L142" s="131"/>
      <c r="M142" s="132" t="str">
        <f>IF(J142="","",ROUNDDOWN((20170401-(YEAR(J142)*10000+MONTH(J142)*100+DAY(J142)))/10000,0))</f>
        <v/>
      </c>
      <c r="Q142" s="82">
        <f>IF(E142=$E$386,3,2)</f>
        <v>2</v>
      </c>
    </row>
    <row r="143" spans="1:18">
      <c r="A143" s="218"/>
      <c r="B143" s="98"/>
      <c r="C143" s="99"/>
      <c r="D143" s="99"/>
      <c r="E143" s="99"/>
      <c r="F143" s="100"/>
      <c r="G143" s="133" t="s">
        <v>93</v>
      </c>
      <c r="H143" s="134"/>
      <c r="I143" s="134"/>
      <c r="J143" s="135"/>
      <c r="K143" s="136"/>
      <c r="L143" s="136"/>
      <c r="M143" s="137" t="str">
        <f t="shared" ref="M143:M148" si="16">IF(J143="","",ROUNDDOWN((20170401-(YEAR(J143)*10000+MONTH(J143)*100+DAY(J143)))/10000,0))</f>
        <v/>
      </c>
    </row>
    <row r="144" spans="1:18" ht="12" customHeight="1" thickBot="1">
      <c r="A144" s="218"/>
      <c r="B144" s="106"/>
      <c r="C144" s="107" t="s">
        <v>96</v>
      </c>
      <c r="D144" s="108"/>
      <c r="E144" s="108"/>
      <c r="F144" s="100"/>
      <c r="G144" s="129" t="s">
        <v>97</v>
      </c>
      <c r="H144" s="126"/>
      <c r="I144" s="134"/>
      <c r="J144" s="138"/>
      <c r="K144" s="139"/>
      <c r="L144" s="139"/>
      <c r="M144" s="137" t="str">
        <f t="shared" si="16"/>
        <v/>
      </c>
    </row>
    <row r="145" spans="1:18">
      <c r="A145" s="218"/>
      <c r="B145" s="98"/>
      <c r="C145" s="111" t="s">
        <v>101</v>
      </c>
      <c r="D145" s="112" t="s">
        <v>114</v>
      </c>
      <c r="E145" s="113"/>
      <c r="F145" s="100"/>
      <c r="G145" s="129" t="s">
        <v>103</v>
      </c>
      <c r="H145" s="126"/>
      <c r="I145" s="134"/>
      <c r="J145" s="138"/>
      <c r="K145" s="139"/>
      <c r="L145" s="139"/>
      <c r="M145" s="137" t="str">
        <f t="shared" si="16"/>
        <v/>
      </c>
    </row>
    <row r="146" spans="1:18" ht="12" thickBot="1">
      <c r="A146" s="218"/>
      <c r="B146" s="98"/>
      <c r="C146" s="114">
        <f>IF(B142="",0,VLOOKUP(B142,$B$392:$D$394,Q142,FALSE))</f>
        <v>0</v>
      </c>
      <c r="D146" s="115">
        <f>IF(B142="",0,F142*300)</f>
        <v>0</v>
      </c>
      <c r="E146" s="99"/>
      <c r="F146" s="100"/>
      <c r="G146" s="129" t="s">
        <v>105</v>
      </c>
      <c r="H146" s="126"/>
      <c r="I146" s="134"/>
      <c r="J146" s="138"/>
      <c r="K146" s="139"/>
      <c r="L146" s="139"/>
      <c r="M146" s="137" t="str">
        <f t="shared" si="16"/>
        <v/>
      </c>
      <c r="R146" s="140">
        <f>SUM(C146:D146)</f>
        <v>0</v>
      </c>
    </row>
    <row r="147" spans="1:18">
      <c r="A147" s="218"/>
      <c r="B147" s="98"/>
      <c r="C147" s="99"/>
      <c r="D147" s="99"/>
      <c r="E147" s="99"/>
      <c r="F147" s="100"/>
      <c r="G147" s="129" t="s">
        <v>107</v>
      </c>
      <c r="H147" s="126"/>
      <c r="I147" s="134"/>
      <c r="J147" s="138"/>
      <c r="K147" s="139"/>
      <c r="L147" s="139"/>
      <c r="M147" s="137" t="str">
        <f t="shared" si="16"/>
        <v/>
      </c>
    </row>
    <row r="148" spans="1:18" ht="12" thickBot="1">
      <c r="A148" s="218"/>
      <c r="B148" s="116"/>
      <c r="C148" s="117"/>
      <c r="D148" s="117"/>
      <c r="E148" s="117"/>
      <c r="F148" s="118"/>
      <c r="G148" s="141" t="s">
        <v>109</v>
      </c>
      <c r="H148" s="142"/>
      <c r="I148" s="143"/>
      <c r="J148" s="144"/>
      <c r="K148" s="145"/>
      <c r="L148" s="145"/>
      <c r="M148" s="146" t="str">
        <f t="shared" si="16"/>
        <v/>
      </c>
    </row>
    <row r="149" spans="1:18" ht="22.5" customHeight="1">
      <c r="A149" s="217" t="s">
        <v>131</v>
      </c>
      <c r="B149" s="83" t="s">
        <v>116</v>
      </c>
      <c r="C149" s="84" t="s">
        <v>80</v>
      </c>
      <c r="D149" s="85" t="s">
        <v>81</v>
      </c>
      <c r="E149" s="85" t="s">
        <v>37</v>
      </c>
      <c r="F149" s="86" t="s">
        <v>82</v>
      </c>
      <c r="G149" s="83" t="s">
        <v>83</v>
      </c>
      <c r="H149" s="87" t="s">
        <v>34</v>
      </c>
      <c r="I149" s="87" t="s">
        <v>84</v>
      </c>
      <c r="J149" s="88" t="s">
        <v>38</v>
      </c>
      <c r="K149" s="89" t="s">
        <v>45</v>
      </c>
      <c r="L149" s="89" t="s">
        <v>85</v>
      </c>
      <c r="M149" s="90" t="s">
        <v>39</v>
      </c>
      <c r="Q149" s="78" t="s">
        <v>37</v>
      </c>
      <c r="R149" s="78" t="s">
        <v>113</v>
      </c>
    </row>
    <row r="150" spans="1:18">
      <c r="A150" s="218"/>
      <c r="B150" s="125"/>
      <c r="C150" s="126"/>
      <c r="D150" s="127"/>
      <c r="E150" s="127"/>
      <c r="F150" s="128"/>
      <c r="G150" s="129" t="s">
        <v>89</v>
      </c>
      <c r="H150" s="126"/>
      <c r="I150" s="126"/>
      <c r="J150" s="130"/>
      <c r="K150" s="131"/>
      <c r="L150" s="131"/>
      <c r="M150" s="132" t="str">
        <f>IF(J150="","",ROUNDDOWN((20170401-(YEAR(J150)*10000+MONTH(J150)*100+DAY(J150)))/10000,0))</f>
        <v/>
      </c>
      <c r="Q150" s="82">
        <f>IF(E150=$E$386,3,2)</f>
        <v>2</v>
      </c>
    </row>
    <row r="151" spans="1:18">
      <c r="A151" s="218"/>
      <c r="B151" s="98"/>
      <c r="C151" s="99"/>
      <c r="D151" s="99"/>
      <c r="E151" s="99"/>
      <c r="F151" s="100"/>
      <c r="G151" s="133" t="s">
        <v>93</v>
      </c>
      <c r="H151" s="134"/>
      <c r="I151" s="134"/>
      <c r="J151" s="135"/>
      <c r="K151" s="136"/>
      <c r="L151" s="136"/>
      <c r="M151" s="137" t="str">
        <f t="shared" ref="M151:M156" si="17">IF(J151="","",ROUNDDOWN((20170401-(YEAR(J151)*10000+MONTH(J151)*100+DAY(J151)))/10000,0))</f>
        <v/>
      </c>
    </row>
    <row r="152" spans="1:18" ht="12" customHeight="1" thickBot="1">
      <c r="A152" s="218"/>
      <c r="B152" s="106"/>
      <c r="C152" s="107" t="s">
        <v>96</v>
      </c>
      <c r="D152" s="108"/>
      <c r="E152" s="108"/>
      <c r="F152" s="100"/>
      <c r="G152" s="129" t="s">
        <v>97</v>
      </c>
      <c r="H152" s="126"/>
      <c r="I152" s="134"/>
      <c r="J152" s="138"/>
      <c r="K152" s="139"/>
      <c r="L152" s="139"/>
      <c r="M152" s="137" t="str">
        <f t="shared" si="17"/>
        <v/>
      </c>
    </row>
    <row r="153" spans="1:18">
      <c r="A153" s="218"/>
      <c r="B153" s="98"/>
      <c r="C153" s="111" t="s">
        <v>101</v>
      </c>
      <c r="D153" s="112" t="s">
        <v>114</v>
      </c>
      <c r="E153" s="113"/>
      <c r="F153" s="100"/>
      <c r="G153" s="129" t="s">
        <v>103</v>
      </c>
      <c r="H153" s="126"/>
      <c r="I153" s="134"/>
      <c r="J153" s="138"/>
      <c r="K153" s="139"/>
      <c r="L153" s="139"/>
      <c r="M153" s="137" t="str">
        <f t="shared" si="17"/>
        <v/>
      </c>
    </row>
    <row r="154" spans="1:18" ht="12" thickBot="1">
      <c r="A154" s="218"/>
      <c r="B154" s="98"/>
      <c r="C154" s="114">
        <f>IF(B150="",0,VLOOKUP(B150,$B$392:$D$394,Q150,FALSE))</f>
        <v>0</v>
      </c>
      <c r="D154" s="115">
        <f>IF(B150="",0,F150*300)</f>
        <v>0</v>
      </c>
      <c r="E154" s="99"/>
      <c r="F154" s="100"/>
      <c r="G154" s="129" t="s">
        <v>105</v>
      </c>
      <c r="H154" s="126"/>
      <c r="I154" s="134"/>
      <c r="J154" s="138"/>
      <c r="K154" s="139"/>
      <c r="L154" s="139"/>
      <c r="M154" s="137" t="str">
        <f t="shared" si="17"/>
        <v/>
      </c>
      <c r="R154" s="140">
        <f>SUM(C154:D154)</f>
        <v>0</v>
      </c>
    </row>
    <row r="155" spans="1:18">
      <c r="A155" s="218"/>
      <c r="B155" s="98"/>
      <c r="C155" s="99"/>
      <c r="D155" s="99"/>
      <c r="E155" s="99"/>
      <c r="F155" s="100"/>
      <c r="G155" s="129" t="s">
        <v>107</v>
      </c>
      <c r="H155" s="126"/>
      <c r="I155" s="134"/>
      <c r="J155" s="138"/>
      <c r="K155" s="139"/>
      <c r="L155" s="139"/>
      <c r="M155" s="137" t="str">
        <f t="shared" si="17"/>
        <v/>
      </c>
    </row>
    <row r="156" spans="1:18" ht="12" thickBot="1">
      <c r="A156" s="218"/>
      <c r="B156" s="116"/>
      <c r="C156" s="117"/>
      <c r="D156" s="117"/>
      <c r="E156" s="117"/>
      <c r="F156" s="118"/>
      <c r="G156" s="141" t="s">
        <v>109</v>
      </c>
      <c r="H156" s="142"/>
      <c r="I156" s="143"/>
      <c r="J156" s="144"/>
      <c r="K156" s="145"/>
      <c r="L156" s="145"/>
      <c r="M156" s="146" t="str">
        <f t="shared" si="17"/>
        <v/>
      </c>
    </row>
    <row r="157" spans="1:18" ht="22.5" customHeight="1">
      <c r="A157" s="217" t="s">
        <v>132</v>
      </c>
      <c r="B157" s="83" t="s">
        <v>116</v>
      </c>
      <c r="C157" s="84" t="s">
        <v>80</v>
      </c>
      <c r="D157" s="85" t="s">
        <v>81</v>
      </c>
      <c r="E157" s="85" t="s">
        <v>37</v>
      </c>
      <c r="F157" s="86" t="s">
        <v>82</v>
      </c>
      <c r="G157" s="83" t="s">
        <v>83</v>
      </c>
      <c r="H157" s="87" t="s">
        <v>34</v>
      </c>
      <c r="I157" s="87" t="s">
        <v>84</v>
      </c>
      <c r="J157" s="88" t="s">
        <v>38</v>
      </c>
      <c r="K157" s="89" t="s">
        <v>45</v>
      </c>
      <c r="L157" s="89" t="s">
        <v>85</v>
      </c>
      <c r="M157" s="90" t="s">
        <v>39</v>
      </c>
      <c r="Q157" s="78" t="s">
        <v>37</v>
      </c>
      <c r="R157" s="78" t="s">
        <v>113</v>
      </c>
    </row>
    <row r="158" spans="1:18">
      <c r="A158" s="218"/>
      <c r="B158" s="125"/>
      <c r="C158" s="126"/>
      <c r="D158" s="127"/>
      <c r="E158" s="127"/>
      <c r="F158" s="128"/>
      <c r="G158" s="129" t="s">
        <v>89</v>
      </c>
      <c r="H158" s="126"/>
      <c r="I158" s="126"/>
      <c r="J158" s="130"/>
      <c r="K158" s="131"/>
      <c r="L158" s="131"/>
      <c r="M158" s="132" t="str">
        <f>IF(J158="","",ROUNDDOWN((20170401-(YEAR(J158)*10000+MONTH(J158)*100+DAY(J158)))/10000,0))</f>
        <v/>
      </c>
      <c r="Q158" s="82">
        <f>IF(E158=$E$386,3,2)</f>
        <v>2</v>
      </c>
    </row>
    <row r="159" spans="1:18">
      <c r="A159" s="218"/>
      <c r="B159" s="98"/>
      <c r="C159" s="99"/>
      <c r="D159" s="99"/>
      <c r="E159" s="99"/>
      <c r="F159" s="100"/>
      <c r="G159" s="133" t="s">
        <v>93</v>
      </c>
      <c r="H159" s="134"/>
      <c r="I159" s="134"/>
      <c r="J159" s="135"/>
      <c r="K159" s="136"/>
      <c r="L159" s="136"/>
      <c r="M159" s="137" t="str">
        <f t="shared" ref="M159:M164" si="18">IF(J159="","",ROUNDDOWN((20170401-(YEAR(J159)*10000+MONTH(J159)*100+DAY(J159)))/10000,0))</f>
        <v/>
      </c>
    </row>
    <row r="160" spans="1:18" ht="12" customHeight="1" thickBot="1">
      <c r="A160" s="218"/>
      <c r="B160" s="106"/>
      <c r="C160" s="107" t="s">
        <v>96</v>
      </c>
      <c r="D160" s="108"/>
      <c r="E160" s="108"/>
      <c r="F160" s="100"/>
      <c r="G160" s="129" t="s">
        <v>97</v>
      </c>
      <c r="H160" s="126"/>
      <c r="I160" s="134"/>
      <c r="J160" s="138"/>
      <c r="K160" s="139"/>
      <c r="L160" s="139"/>
      <c r="M160" s="137" t="str">
        <f t="shared" si="18"/>
        <v/>
      </c>
    </row>
    <row r="161" spans="1:18">
      <c r="A161" s="218"/>
      <c r="B161" s="98"/>
      <c r="C161" s="111" t="s">
        <v>101</v>
      </c>
      <c r="D161" s="112" t="s">
        <v>114</v>
      </c>
      <c r="E161" s="113"/>
      <c r="F161" s="100"/>
      <c r="G161" s="129" t="s">
        <v>103</v>
      </c>
      <c r="H161" s="126"/>
      <c r="I161" s="134"/>
      <c r="J161" s="138"/>
      <c r="K161" s="139"/>
      <c r="L161" s="139"/>
      <c r="M161" s="137" t="str">
        <f t="shared" si="18"/>
        <v/>
      </c>
    </row>
    <row r="162" spans="1:18" ht="12" thickBot="1">
      <c r="A162" s="218"/>
      <c r="B162" s="98"/>
      <c r="C162" s="114">
        <f>IF(B158="",0,VLOOKUP(B158,$B$392:$D$394,Q158,FALSE))</f>
        <v>0</v>
      </c>
      <c r="D162" s="115">
        <f>IF(B158="",0,F158*300)</f>
        <v>0</v>
      </c>
      <c r="E162" s="99"/>
      <c r="F162" s="100"/>
      <c r="G162" s="129" t="s">
        <v>105</v>
      </c>
      <c r="H162" s="126"/>
      <c r="I162" s="134"/>
      <c r="J162" s="138"/>
      <c r="K162" s="139"/>
      <c r="L162" s="139"/>
      <c r="M162" s="137" t="str">
        <f t="shared" si="18"/>
        <v/>
      </c>
      <c r="R162" s="140">
        <f>SUM(C162:D162)</f>
        <v>0</v>
      </c>
    </row>
    <row r="163" spans="1:18">
      <c r="A163" s="218"/>
      <c r="B163" s="98"/>
      <c r="C163" s="99"/>
      <c r="D163" s="99"/>
      <c r="E163" s="99"/>
      <c r="F163" s="100"/>
      <c r="G163" s="129" t="s">
        <v>107</v>
      </c>
      <c r="H163" s="126"/>
      <c r="I163" s="134"/>
      <c r="J163" s="138"/>
      <c r="K163" s="139"/>
      <c r="L163" s="139"/>
      <c r="M163" s="137" t="str">
        <f t="shared" si="18"/>
        <v/>
      </c>
    </row>
    <row r="164" spans="1:18" ht="12" thickBot="1">
      <c r="A164" s="218"/>
      <c r="B164" s="116"/>
      <c r="C164" s="117"/>
      <c r="D164" s="117"/>
      <c r="E164" s="117"/>
      <c r="F164" s="118"/>
      <c r="G164" s="141" t="s">
        <v>109</v>
      </c>
      <c r="H164" s="142"/>
      <c r="I164" s="143"/>
      <c r="J164" s="144"/>
      <c r="K164" s="145"/>
      <c r="L164" s="145"/>
      <c r="M164" s="146" t="str">
        <f t="shared" si="18"/>
        <v/>
      </c>
    </row>
    <row r="165" spans="1:18" ht="22.5" customHeight="1">
      <c r="A165" s="217" t="s">
        <v>133</v>
      </c>
      <c r="B165" s="83" t="s">
        <v>116</v>
      </c>
      <c r="C165" s="84" t="s">
        <v>80</v>
      </c>
      <c r="D165" s="85" t="s">
        <v>81</v>
      </c>
      <c r="E165" s="85" t="s">
        <v>37</v>
      </c>
      <c r="F165" s="86" t="s">
        <v>82</v>
      </c>
      <c r="G165" s="83" t="s">
        <v>83</v>
      </c>
      <c r="H165" s="87" t="s">
        <v>34</v>
      </c>
      <c r="I165" s="87" t="s">
        <v>84</v>
      </c>
      <c r="J165" s="88" t="s">
        <v>38</v>
      </c>
      <c r="K165" s="89" t="s">
        <v>45</v>
      </c>
      <c r="L165" s="89" t="s">
        <v>85</v>
      </c>
      <c r="M165" s="90" t="s">
        <v>39</v>
      </c>
      <c r="Q165" s="78" t="s">
        <v>37</v>
      </c>
      <c r="R165" s="78" t="s">
        <v>113</v>
      </c>
    </row>
    <row r="166" spans="1:18">
      <c r="A166" s="218"/>
      <c r="B166" s="125"/>
      <c r="C166" s="126"/>
      <c r="D166" s="127"/>
      <c r="E166" s="127"/>
      <c r="F166" s="128"/>
      <c r="G166" s="129" t="s">
        <v>89</v>
      </c>
      <c r="H166" s="126"/>
      <c r="I166" s="126"/>
      <c r="J166" s="130"/>
      <c r="K166" s="131"/>
      <c r="L166" s="131"/>
      <c r="M166" s="132" t="str">
        <f>IF(J166="","",ROUNDDOWN((20170401-(YEAR(J166)*10000+MONTH(J166)*100+DAY(J166)))/10000,0))</f>
        <v/>
      </c>
      <c r="Q166" s="82">
        <f>IF(E166=$E$386,3,2)</f>
        <v>2</v>
      </c>
    </row>
    <row r="167" spans="1:18">
      <c r="A167" s="218"/>
      <c r="B167" s="98"/>
      <c r="C167" s="99"/>
      <c r="D167" s="99"/>
      <c r="E167" s="99"/>
      <c r="F167" s="100"/>
      <c r="G167" s="133" t="s">
        <v>93</v>
      </c>
      <c r="H167" s="134"/>
      <c r="I167" s="134"/>
      <c r="J167" s="135"/>
      <c r="K167" s="136"/>
      <c r="L167" s="136"/>
      <c r="M167" s="137" t="str">
        <f t="shared" ref="M167:M172" si="19">IF(J167="","",ROUNDDOWN((20170401-(YEAR(J167)*10000+MONTH(J167)*100+DAY(J167)))/10000,0))</f>
        <v/>
      </c>
    </row>
    <row r="168" spans="1:18" ht="12" customHeight="1" thickBot="1">
      <c r="A168" s="218"/>
      <c r="B168" s="106"/>
      <c r="C168" s="107" t="s">
        <v>96</v>
      </c>
      <c r="D168" s="108"/>
      <c r="E168" s="108"/>
      <c r="F168" s="100"/>
      <c r="G168" s="129" t="s">
        <v>97</v>
      </c>
      <c r="H168" s="126"/>
      <c r="I168" s="134"/>
      <c r="J168" s="138"/>
      <c r="K168" s="139"/>
      <c r="L168" s="139"/>
      <c r="M168" s="137" t="str">
        <f t="shared" si="19"/>
        <v/>
      </c>
    </row>
    <row r="169" spans="1:18">
      <c r="A169" s="218"/>
      <c r="B169" s="98"/>
      <c r="C169" s="111" t="s">
        <v>101</v>
      </c>
      <c r="D169" s="112" t="s">
        <v>114</v>
      </c>
      <c r="E169" s="113"/>
      <c r="F169" s="100"/>
      <c r="G169" s="129" t="s">
        <v>103</v>
      </c>
      <c r="H169" s="126"/>
      <c r="I169" s="134"/>
      <c r="J169" s="138"/>
      <c r="K169" s="139"/>
      <c r="L169" s="139"/>
      <c r="M169" s="137" t="str">
        <f t="shared" si="19"/>
        <v/>
      </c>
    </row>
    <row r="170" spans="1:18" ht="12" thickBot="1">
      <c r="A170" s="218"/>
      <c r="B170" s="98"/>
      <c r="C170" s="114">
        <f>IF(B166="",0,VLOOKUP(B166,$B$392:$D$394,Q166,FALSE))</f>
        <v>0</v>
      </c>
      <c r="D170" s="115">
        <f>IF(B166="",0,F166*300)</f>
        <v>0</v>
      </c>
      <c r="E170" s="99"/>
      <c r="F170" s="100"/>
      <c r="G170" s="129" t="s">
        <v>105</v>
      </c>
      <c r="H170" s="126"/>
      <c r="I170" s="134"/>
      <c r="J170" s="138"/>
      <c r="K170" s="139"/>
      <c r="L170" s="139"/>
      <c r="M170" s="137" t="str">
        <f t="shared" si="19"/>
        <v/>
      </c>
      <c r="R170" s="140">
        <f>SUM(C170:D170)</f>
        <v>0</v>
      </c>
    </row>
    <row r="171" spans="1:18">
      <c r="A171" s="218"/>
      <c r="B171" s="98"/>
      <c r="C171" s="99"/>
      <c r="D171" s="99"/>
      <c r="E171" s="99"/>
      <c r="F171" s="100"/>
      <c r="G171" s="129" t="s">
        <v>107</v>
      </c>
      <c r="H171" s="126"/>
      <c r="I171" s="134"/>
      <c r="J171" s="138"/>
      <c r="K171" s="139"/>
      <c r="L171" s="139"/>
      <c r="M171" s="137" t="str">
        <f t="shared" si="19"/>
        <v/>
      </c>
    </row>
    <row r="172" spans="1:18" ht="12" thickBot="1">
      <c r="A172" s="218"/>
      <c r="B172" s="116"/>
      <c r="C172" s="117"/>
      <c r="D172" s="117"/>
      <c r="E172" s="117"/>
      <c r="F172" s="118"/>
      <c r="G172" s="141" t="s">
        <v>109</v>
      </c>
      <c r="H172" s="142"/>
      <c r="I172" s="143"/>
      <c r="J172" s="144"/>
      <c r="K172" s="145"/>
      <c r="L172" s="145"/>
      <c r="M172" s="146" t="str">
        <f t="shared" si="19"/>
        <v/>
      </c>
    </row>
    <row r="173" spans="1:18" ht="22.5" customHeight="1">
      <c r="A173" s="217" t="s">
        <v>134</v>
      </c>
      <c r="B173" s="83" t="s">
        <v>116</v>
      </c>
      <c r="C173" s="84" t="s">
        <v>80</v>
      </c>
      <c r="D173" s="85" t="s">
        <v>81</v>
      </c>
      <c r="E173" s="85" t="s">
        <v>37</v>
      </c>
      <c r="F173" s="86" t="s">
        <v>82</v>
      </c>
      <c r="G173" s="83" t="s">
        <v>83</v>
      </c>
      <c r="H173" s="87" t="s">
        <v>34</v>
      </c>
      <c r="I173" s="87" t="s">
        <v>84</v>
      </c>
      <c r="J173" s="88" t="s">
        <v>38</v>
      </c>
      <c r="K173" s="89" t="s">
        <v>45</v>
      </c>
      <c r="L173" s="89" t="s">
        <v>85</v>
      </c>
      <c r="M173" s="90" t="s">
        <v>39</v>
      </c>
      <c r="Q173" s="78" t="s">
        <v>37</v>
      </c>
      <c r="R173" s="78" t="s">
        <v>113</v>
      </c>
    </row>
    <row r="174" spans="1:18">
      <c r="A174" s="218"/>
      <c r="B174" s="125"/>
      <c r="C174" s="126"/>
      <c r="D174" s="127"/>
      <c r="E174" s="127"/>
      <c r="F174" s="128"/>
      <c r="G174" s="129" t="s">
        <v>89</v>
      </c>
      <c r="H174" s="126"/>
      <c r="I174" s="126"/>
      <c r="J174" s="130"/>
      <c r="K174" s="131"/>
      <c r="L174" s="131"/>
      <c r="M174" s="132" t="str">
        <f>IF(J174="","",ROUNDDOWN((20170401-(YEAR(J174)*10000+MONTH(J174)*100+DAY(J174)))/10000,0))</f>
        <v/>
      </c>
      <c r="Q174" s="82">
        <f>IF(E174=$E$386,3,2)</f>
        <v>2</v>
      </c>
    </row>
    <row r="175" spans="1:18">
      <c r="A175" s="218"/>
      <c r="B175" s="98"/>
      <c r="C175" s="99"/>
      <c r="D175" s="99"/>
      <c r="E175" s="99"/>
      <c r="F175" s="100"/>
      <c r="G175" s="133" t="s">
        <v>93</v>
      </c>
      <c r="H175" s="134"/>
      <c r="I175" s="134"/>
      <c r="J175" s="135"/>
      <c r="K175" s="136"/>
      <c r="L175" s="136"/>
      <c r="M175" s="137" t="str">
        <f t="shared" ref="M175:M180" si="20">IF(J175="","",ROUNDDOWN((20170401-(YEAR(J175)*10000+MONTH(J175)*100+DAY(J175)))/10000,0))</f>
        <v/>
      </c>
    </row>
    <row r="176" spans="1:18" ht="12" customHeight="1" thickBot="1">
      <c r="A176" s="218"/>
      <c r="B176" s="106"/>
      <c r="C176" s="107" t="s">
        <v>96</v>
      </c>
      <c r="D176" s="108"/>
      <c r="E176" s="108"/>
      <c r="F176" s="100"/>
      <c r="G176" s="129" t="s">
        <v>97</v>
      </c>
      <c r="H176" s="126"/>
      <c r="I176" s="134"/>
      <c r="J176" s="138"/>
      <c r="K176" s="139"/>
      <c r="L176" s="139"/>
      <c r="M176" s="137" t="str">
        <f t="shared" si="20"/>
        <v/>
      </c>
    </row>
    <row r="177" spans="1:18">
      <c r="A177" s="218"/>
      <c r="B177" s="98"/>
      <c r="C177" s="111" t="s">
        <v>101</v>
      </c>
      <c r="D177" s="112" t="s">
        <v>114</v>
      </c>
      <c r="E177" s="113"/>
      <c r="F177" s="100"/>
      <c r="G177" s="129" t="s">
        <v>103</v>
      </c>
      <c r="H177" s="126"/>
      <c r="I177" s="134"/>
      <c r="J177" s="138"/>
      <c r="K177" s="139"/>
      <c r="L177" s="139"/>
      <c r="M177" s="137" t="str">
        <f t="shared" si="20"/>
        <v/>
      </c>
    </row>
    <row r="178" spans="1:18" ht="12" thickBot="1">
      <c r="A178" s="218"/>
      <c r="B178" s="98"/>
      <c r="C178" s="114">
        <f>IF(B174="",0,VLOOKUP(B174,$B$392:$D$394,Q174,FALSE))</f>
        <v>0</v>
      </c>
      <c r="D178" s="115">
        <f>IF(B174="",0,F174*300)</f>
        <v>0</v>
      </c>
      <c r="E178" s="99"/>
      <c r="F178" s="100"/>
      <c r="G178" s="129" t="s">
        <v>105</v>
      </c>
      <c r="H178" s="126"/>
      <c r="I178" s="134"/>
      <c r="J178" s="138"/>
      <c r="K178" s="139"/>
      <c r="L178" s="139"/>
      <c r="M178" s="137" t="str">
        <f t="shared" si="20"/>
        <v/>
      </c>
      <c r="R178" s="140">
        <f>SUM(C178:D178)</f>
        <v>0</v>
      </c>
    </row>
    <row r="179" spans="1:18">
      <c r="A179" s="218"/>
      <c r="B179" s="98"/>
      <c r="C179" s="99"/>
      <c r="D179" s="99"/>
      <c r="E179" s="99"/>
      <c r="F179" s="100"/>
      <c r="G179" s="129" t="s">
        <v>107</v>
      </c>
      <c r="H179" s="126"/>
      <c r="I179" s="134"/>
      <c r="J179" s="138"/>
      <c r="K179" s="139"/>
      <c r="L179" s="139"/>
      <c r="M179" s="137" t="str">
        <f t="shared" si="20"/>
        <v/>
      </c>
    </row>
    <row r="180" spans="1:18" ht="12" thickBot="1">
      <c r="A180" s="218"/>
      <c r="B180" s="116"/>
      <c r="C180" s="117"/>
      <c r="D180" s="117"/>
      <c r="E180" s="117"/>
      <c r="F180" s="118"/>
      <c r="G180" s="141" t="s">
        <v>109</v>
      </c>
      <c r="H180" s="142"/>
      <c r="I180" s="143"/>
      <c r="J180" s="144"/>
      <c r="K180" s="145"/>
      <c r="L180" s="145"/>
      <c r="M180" s="146" t="str">
        <f t="shared" si="20"/>
        <v/>
      </c>
    </row>
    <row r="181" spans="1:18" ht="22.5" customHeight="1">
      <c r="A181" s="217" t="s">
        <v>135</v>
      </c>
      <c r="B181" s="83" t="s">
        <v>116</v>
      </c>
      <c r="C181" s="84" t="s">
        <v>80</v>
      </c>
      <c r="D181" s="85" t="s">
        <v>81</v>
      </c>
      <c r="E181" s="85" t="s">
        <v>37</v>
      </c>
      <c r="F181" s="86" t="s">
        <v>82</v>
      </c>
      <c r="G181" s="83" t="s">
        <v>83</v>
      </c>
      <c r="H181" s="87" t="s">
        <v>34</v>
      </c>
      <c r="I181" s="87" t="s">
        <v>84</v>
      </c>
      <c r="J181" s="88" t="s">
        <v>38</v>
      </c>
      <c r="K181" s="89" t="s">
        <v>45</v>
      </c>
      <c r="L181" s="89" t="s">
        <v>85</v>
      </c>
      <c r="M181" s="90" t="s">
        <v>39</v>
      </c>
      <c r="Q181" s="78" t="s">
        <v>37</v>
      </c>
      <c r="R181" s="78" t="s">
        <v>113</v>
      </c>
    </row>
    <row r="182" spans="1:18">
      <c r="A182" s="218"/>
      <c r="B182" s="125"/>
      <c r="C182" s="126"/>
      <c r="D182" s="127"/>
      <c r="E182" s="127"/>
      <c r="F182" s="128"/>
      <c r="G182" s="129" t="s">
        <v>89</v>
      </c>
      <c r="H182" s="126"/>
      <c r="I182" s="126"/>
      <c r="J182" s="130"/>
      <c r="K182" s="131"/>
      <c r="L182" s="131"/>
      <c r="M182" s="132" t="str">
        <f>IF(J182="","",ROUNDDOWN((20170401-(YEAR(J182)*10000+MONTH(J182)*100+DAY(J182)))/10000,0))</f>
        <v/>
      </c>
      <c r="Q182" s="82">
        <f>IF(E182=$E$386,3,2)</f>
        <v>2</v>
      </c>
    </row>
    <row r="183" spans="1:18">
      <c r="A183" s="218"/>
      <c r="B183" s="98"/>
      <c r="C183" s="99"/>
      <c r="D183" s="99"/>
      <c r="E183" s="99"/>
      <c r="F183" s="100"/>
      <c r="G183" s="133" t="s">
        <v>93</v>
      </c>
      <c r="H183" s="134"/>
      <c r="I183" s="134"/>
      <c r="J183" s="135"/>
      <c r="K183" s="136"/>
      <c r="L183" s="136"/>
      <c r="M183" s="137" t="str">
        <f t="shared" ref="M183:M188" si="21">IF(J183="","",ROUNDDOWN((20170401-(YEAR(J183)*10000+MONTH(J183)*100+DAY(J183)))/10000,0))</f>
        <v/>
      </c>
    </row>
    <row r="184" spans="1:18" ht="12" customHeight="1" thickBot="1">
      <c r="A184" s="218"/>
      <c r="B184" s="106"/>
      <c r="C184" s="107" t="s">
        <v>96</v>
      </c>
      <c r="D184" s="108"/>
      <c r="E184" s="108"/>
      <c r="F184" s="100"/>
      <c r="G184" s="129" t="s">
        <v>97</v>
      </c>
      <c r="H184" s="126"/>
      <c r="I184" s="134"/>
      <c r="J184" s="138"/>
      <c r="K184" s="139"/>
      <c r="L184" s="139"/>
      <c r="M184" s="137" t="str">
        <f t="shared" si="21"/>
        <v/>
      </c>
    </row>
    <row r="185" spans="1:18">
      <c r="A185" s="218"/>
      <c r="B185" s="98"/>
      <c r="C185" s="111" t="s">
        <v>101</v>
      </c>
      <c r="D185" s="112" t="s">
        <v>114</v>
      </c>
      <c r="E185" s="113"/>
      <c r="F185" s="100"/>
      <c r="G185" s="129" t="s">
        <v>103</v>
      </c>
      <c r="H185" s="126"/>
      <c r="I185" s="134"/>
      <c r="J185" s="138"/>
      <c r="K185" s="139"/>
      <c r="L185" s="139"/>
      <c r="M185" s="137" t="str">
        <f t="shared" si="21"/>
        <v/>
      </c>
    </row>
    <row r="186" spans="1:18" ht="12" thickBot="1">
      <c r="A186" s="218"/>
      <c r="B186" s="98"/>
      <c r="C186" s="114">
        <f>IF(B182="",0,VLOOKUP(B182,$B$392:$D$394,Q182,FALSE))</f>
        <v>0</v>
      </c>
      <c r="D186" s="115">
        <f>IF(B182="",0,F182*300)</f>
        <v>0</v>
      </c>
      <c r="E186" s="99"/>
      <c r="F186" s="100"/>
      <c r="G186" s="129" t="s">
        <v>105</v>
      </c>
      <c r="H186" s="126"/>
      <c r="I186" s="134"/>
      <c r="J186" s="138"/>
      <c r="K186" s="139"/>
      <c r="L186" s="139"/>
      <c r="M186" s="137" t="str">
        <f t="shared" si="21"/>
        <v/>
      </c>
      <c r="R186" s="140">
        <f>SUM(C186:D186)</f>
        <v>0</v>
      </c>
    </row>
    <row r="187" spans="1:18">
      <c r="A187" s="218"/>
      <c r="B187" s="98"/>
      <c r="C187" s="99"/>
      <c r="D187" s="99"/>
      <c r="E187" s="99"/>
      <c r="F187" s="100"/>
      <c r="G187" s="129" t="s">
        <v>107</v>
      </c>
      <c r="H187" s="126"/>
      <c r="I187" s="134"/>
      <c r="J187" s="138"/>
      <c r="K187" s="139"/>
      <c r="L187" s="139"/>
      <c r="M187" s="137" t="str">
        <f t="shared" si="21"/>
        <v/>
      </c>
    </row>
    <row r="188" spans="1:18" ht="12" thickBot="1">
      <c r="A188" s="218"/>
      <c r="B188" s="116"/>
      <c r="C188" s="117"/>
      <c r="D188" s="117"/>
      <c r="E188" s="117"/>
      <c r="F188" s="118"/>
      <c r="G188" s="141" t="s">
        <v>109</v>
      </c>
      <c r="H188" s="142"/>
      <c r="I188" s="143"/>
      <c r="J188" s="144"/>
      <c r="K188" s="145"/>
      <c r="L188" s="145"/>
      <c r="M188" s="146" t="str">
        <f t="shared" si="21"/>
        <v/>
      </c>
    </row>
    <row r="189" spans="1:18" ht="22.5" customHeight="1">
      <c r="A189" s="217" t="s">
        <v>136</v>
      </c>
      <c r="B189" s="83" t="s">
        <v>116</v>
      </c>
      <c r="C189" s="84" t="s">
        <v>80</v>
      </c>
      <c r="D189" s="85" t="s">
        <v>81</v>
      </c>
      <c r="E189" s="85" t="s">
        <v>37</v>
      </c>
      <c r="F189" s="86" t="s">
        <v>82</v>
      </c>
      <c r="G189" s="83" t="s">
        <v>83</v>
      </c>
      <c r="H189" s="87" t="s">
        <v>34</v>
      </c>
      <c r="I189" s="87" t="s">
        <v>84</v>
      </c>
      <c r="J189" s="88" t="s">
        <v>38</v>
      </c>
      <c r="K189" s="89" t="s">
        <v>45</v>
      </c>
      <c r="L189" s="89" t="s">
        <v>85</v>
      </c>
      <c r="M189" s="90" t="s">
        <v>39</v>
      </c>
      <c r="Q189" s="78" t="s">
        <v>37</v>
      </c>
      <c r="R189" s="78" t="s">
        <v>113</v>
      </c>
    </row>
    <row r="190" spans="1:18">
      <c r="A190" s="218"/>
      <c r="B190" s="125"/>
      <c r="C190" s="126"/>
      <c r="D190" s="127"/>
      <c r="E190" s="127"/>
      <c r="F190" s="128"/>
      <c r="G190" s="129" t="s">
        <v>89</v>
      </c>
      <c r="H190" s="126"/>
      <c r="I190" s="126"/>
      <c r="J190" s="130"/>
      <c r="K190" s="131"/>
      <c r="L190" s="131"/>
      <c r="M190" s="132" t="str">
        <f>IF(J190="","",ROUNDDOWN((20170401-(YEAR(J190)*10000+MONTH(J190)*100+DAY(J190)))/10000,0))</f>
        <v/>
      </c>
      <c r="Q190" s="82">
        <f>IF(E190=$E$386,3,2)</f>
        <v>2</v>
      </c>
    </row>
    <row r="191" spans="1:18">
      <c r="A191" s="218"/>
      <c r="B191" s="98"/>
      <c r="C191" s="99"/>
      <c r="D191" s="99"/>
      <c r="E191" s="99"/>
      <c r="F191" s="100"/>
      <c r="G191" s="133" t="s">
        <v>93</v>
      </c>
      <c r="H191" s="134"/>
      <c r="I191" s="134"/>
      <c r="J191" s="135"/>
      <c r="K191" s="136"/>
      <c r="L191" s="136"/>
      <c r="M191" s="137" t="str">
        <f t="shared" ref="M191:M196" si="22">IF(J191="","",ROUNDDOWN((20170401-(YEAR(J191)*10000+MONTH(J191)*100+DAY(J191)))/10000,0))</f>
        <v/>
      </c>
    </row>
    <row r="192" spans="1:18" ht="12" customHeight="1" thickBot="1">
      <c r="A192" s="218"/>
      <c r="B192" s="106"/>
      <c r="C192" s="107" t="s">
        <v>96</v>
      </c>
      <c r="D192" s="108"/>
      <c r="E192" s="108"/>
      <c r="F192" s="100"/>
      <c r="G192" s="129" t="s">
        <v>97</v>
      </c>
      <c r="H192" s="126"/>
      <c r="I192" s="134"/>
      <c r="J192" s="138"/>
      <c r="K192" s="139"/>
      <c r="L192" s="139"/>
      <c r="M192" s="137" t="str">
        <f t="shared" si="22"/>
        <v/>
      </c>
    </row>
    <row r="193" spans="1:18">
      <c r="A193" s="218"/>
      <c r="B193" s="98"/>
      <c r="C193" s="111" t="s">
        <v>101</v>
      </c>
      <c r="D193" s="112" t="s">
        <v>114</v>
      </c>
      <c r="E193" s="113"/>
      <c r="F193" s="100"/>
      <c r="G193" s="129" t="s">
        <v>103</v>
      </c>
      <c r="H193" s="126"/>
      <c r="I193" s="134"/>
      <c r="J193" s="138"/>
      <c r="K193" s="139"/>
      <c r="L193" s="139"/>
      <c r="M193" s="137" t="str">
        <f t="shared" si="22"/>
        <v/>
      </c>
    </row>
    <row r="194" spans="1:18" ht="12" thickBot="1">
      <c r="A194" s="218"/>
      <c r="B194" s="98"/>
      <c r="C194" s="114">
        <f>IF(B190="",0,VLOOKUP(B190,$B$392:$D$394,Q190,FALSE))</f>
        <v>0</v>
      </c>
      <c r="D194" s="115">
        <f>IF(B190="",0,F190*300)</f>
        <v>0</v>
      </c>
      <c r="E194" s="99"/>
      <c r="F194" s="100"/>
      <c r="G194" s="129" t="s">
        <v>105</v>
      </c>
      <c r="H194" s="126"/>
      <c r="I194" s="134"/>
      <c r="J194" s="138"/>
      <c r="K194" s="139"/>
      <c r="L194" s="139"/>
      <c r="M194" s="137" t="str">
        <f t="shared" si="22"/>
        <v/>
      </c>
      <c r="R194" s="140">
        <f>SUM(C194:D194)</f>
        <v>0</v>
      </c>
    </row>
    <row r="195" spans="1:18">
      <c r="A195" s="218"/>
      <c r="B195" s="98"/>
      <c r="C195" s="99"/>
      <c r="D195" s="99"/>
      <c r="E195" s="99"/>
      <c r="F195" s="100"/>
      <c r="G195" s="129" t="s">
        <v>107</v>
      </c>
      <c r="H195" s="126"/>
      <c r="I195" s="134"/>
      <c r="J195" s="138"/>
      <c r="K195" s="139"/>
      <c r="L195" s="139"/>
      <c r="M195" s="137" t="str">
        <f t="shared" si="22"/>
        <v/>
      </c>
    </row>
    <row r="196" spans="1:18" ht="12" thickBot="1">
      <c r="A196" s="218"/>
      <c r="B196" s="116"/>
      <c r="C196" s="117"/>
      <c r="D196" s="117"/>
      <c r="E196" s="117"/>
      <c r="F196" s="118"/>
      <c r="G196" s="141" t="s">
        <v>109</v>
      </c>
      <c r="H196" s="142"/>
      <c r="I196" s="143"/>
      <c r="J196" s="144"/>
      <c r="K196" s="145"/>
      <c r="L196" s="145"/>
      <c r="M196" s="146" t="str">
        <f t="shared" si="22"/>
        <v/>
      </c>
    </row>
    <row r="197" spans="1:18" ht="22.5" customHeight="1">
      <c r="A197" s="217" t="s">
        <v>137</v>
      </c>
      <c r="B197" s="83" t="s">
        <v>116</v>
      </c>
      <c r="C197" s="84" t="s">
        <v>80</v>
      </c>
      <c r="D197" s="85" t="s">
        <v>81</v>
      </c>
      <c r="E197" s="85" t="s">
        <v>37</v>
      </c>
      <c r="F197" s="86" t="s">
        <v>82</v>
      </c>
      <c r="G197" s="83" t="s">
        <v>83</v>
      </c>
      <c r="H197" s="87" t="s">
        <v>34</v>
      </c>
      <c r="I197" s="87" t="s">
        <v>84</v>
      </c>
      <c r="J197" s="88" t="s">
        <v>38</v>
      </c>
      <c r="K197" s="89" t="s">
        <v>45</v>
      </c>
      <c r="L197" s="89" t="s">
        <v>85</v>
      </c>
      <c r="M197" s="90" t="s">
        <v>39</v>
      </c>
      <c r="Q197" s="78" t="s">
        <v>37</v>
      </c>
      <c r="R197" s="78" t="s">
        <v>113</v>
      </c>
    </row>
    <row r="198" spans="1:18">
      <c r="A198" s="218"/>
      <c r="B198" s="125"/>
      <c r="C198" s="126"/>
      <c r="D198" s="127"/>
      <c r="E198" s="127"/>
      <c r="F198" s="128"/>
      <c r="G198" s="129" t="s">
        <v>89</v>
      </c>
      <c r="H198" s="126"/>
      <c r="I198" s="126"/>
      <c r="J198" s="130"/>
      <c r="K198" s="131"/>
      <c r="L198" s="131"/>
      <c r="M198" s="132" t="str">
        <f>IF(J198="","",ROUNDDOWN((20170401-(YEAR(J198)*10000+MONTH(J198)*100+DAY(J198)))/10000,0))</f>
        <v/>
      </c>
      <c r="Q198" s="82">
        <f>IF(E198=$E$386,3,2)</f>
        <v>2</v>
      </c>
    </row>
    <row r="199" spans="1:18">
      <c r="A199" s="218"/>
      <c r="B199" s="98"/>
      <c r="C199" s="99"/>
      <c r="D199" s="99"/>
      <c r="E199" s="99"/>
      <c r="F199" s="100"/>
      <c r="G199" s="133" t="s">
        <v>93</v>
      </c>
      <c r="H199" s="134"/>
      <c r="I199" s="134"/>
      <c r="J199" s="135"/>
      <c r="K199" s="136"/>
      <c r="L199" s="136"/>
      <c r="M199" s="137" t="str">
        <f t="shared" ref="M199:M204" si="23">IF(J199="","",ROUNDDOWN((20170401-(YEAR(J199)*10000+MONTH(J199)*100+DAY(J199)))/10000,0))</f>
        <v/>
      </c>
    </row>
    <row r="200" spans="1:18" ht="12" customHeight="1" thickBot="1">
      <c r="A200" s="218"/>
      <c r="B200" s="106"/>
      <c r="C200" s="107" t="s">
        <v>96</v>
      </c>
      <c r="D200" s="108"/>
      <c r="E200" s="108"/>
      <c r="F200" s="100"/>
      <c r="G200" s="129" t="s">
        <v>97</v>
      </c>
      <c r="H200" s="126"/>
      <c r="I200" s="134"/>
      <c r="J200" s="138"/>
      <c r="K200" s="139"/>
      <c r="L200" s="139"/>
      <c r="M200" s="137" t="str">
        <f t="shared" si="23"/>
        <v/>
      </c>
    </row>
    <row r="201" spans="1:18">
      <c r="A201" s="218"/>
      <c r="B201" s="98"/>
      <c r="C201" s="111" t="s">
        <v>101</v>
      </c>
      <c r="D201" s="112" t="s">
        <v>114</v>
      </c>
      <c r="E201" s="113"/>
      <c r="F201" s="100"/>
      <c r="G201" s="129" t="s">
        <v>103</v>
      </c>
      <c r="H201" s="126"/>
      <c r="I201" s="134"/>
      <c r="J201" s="138"/>
      <c r="K201" s="139"/>
      <c r="L201" s="139"/>
      <c r="M201" s="137" t="str">
        <f t="shared" si="23"/>
        <v/>
      </c>
    </row>
    <row r="202" spans="1:18" ht="12" thickBot="1">
      <c r="A202" s="218"/>
      <c r="B202" s="98"/>
      <c r="C202" s="114">
        <f>IF(B198="",0,VLOOKUP(B198,$B$392:$D$394,Q198,FALSE))</f>
        <v>0</v>
      </c>
      <c r="D202" s="115">
        <f>IF(B198="",0,F198*300)</f>
        <v>0</v>
      </c>
      <c r="E202" s="99"/>
      <c r="F202" s="100"/>
      <c r="G202" s="129" t="s">
        <v>105</v>
      </c>
      <c r="H202" s="126"/>
      <c r="I202" s="134"/>
      <c r="J202" s="138"/>
      <c r="K202" s="139"/>
      <c r="L202" s="139"/>
      <c r="M202" s="137" t="str">
        <f t="shared" si="23"/>
        <v/>
      </c>
      <c r="R202" s="140">
        <f>SUM(C202:D202)</f>
        <v>0</v>
      </c>
    </row>
    <row r="203" spans="1:18">
      <c r="A203" s="218"/>
      <c r="B203" s="98"/>
      <c r="C203" s="99"/>
      <c r="D203" s="99"/>
      <c r="E203" s="99"/>
      <c r="F203" s="100"/>
      <c r="G203" s="129" t="s">
        <v>107</v>
      </c>
      <c r="H203" s="126"/>
      <c r="I203" s="134"/>
      <c r="J203" s="138"/>
      <c r="K203" s="139"/>
      <c r="L203" s="139"/>
      <c r="M203" s="137" t="str">
        <f t="shared" si="23"/>
        <v/>
      </c>
    </row>
    <row r="204" spans="1:18" ht="12" thickBot="1">
      <c r="A204" s="218"/>
      <c r="B204" s="116"/>
      <c r="C204" s="117"/>
      <c r="D204" s="117"/>
      <c r="E204" s="117"/>
      <c r="F204" s="118"/>
      <c r="G204" s="141" t="s">
        <v>109</v>
      </c>
      <c r="H204" s="142"/>
      <c r="I204" s="143"/>
      <c r="J204" s="144"/>
      <c r="K204" s="145"/>
      <c r="L204" s="145"/>
      <c r="M204" s="146" t="str">
        <f t="shared" si="23"/>
        <v/>
      </c>
    </row>
    <row r="205" spans="1:18" ht="22.5" customHeight="1">
      <c r="A205" s="217" t="s">
        <v>138</v>
      </c>
      <c r="B205" s="83" t="s">
        <v>116</v>
      </c>
      <c r="C205" s="84" t="s">
        <v>80</v>
      </c>
      <c r="D205" s="85" t="s">
        <v>81</v>
      </c>
      <c r="E205" s="85" t="s">
        <v>37</v>
      </c>
      <c r="F205" s="86" t="s">
        <v>82</v>
      </c>
      <c r="G205" s="83" t="s">
        <v>83</v>
      </c>
      <c r="H205" s="87" t="s">
        <v>34</v>
      </c>
      <c r="I205" s="87" t="s">
        <v>84</v>
      </c>
      <c r="J205" s="88" t="s">
        <v>38</v>
      </c>
      <c r="K205" s="89" t="s">
        <v>45</v>
      </c>
      <c r="L205" s="89" t="s">
        <v>85</v>
      </c>
      <c r="M205" s="90" t="s">
        <v>39</v>
      </c>
      <c r="Q205" s="78" t="s">
        <v>37</v>
      </c>
      <c r="R205" s="78" t="s">
        <v>113</v>
      </c>
    </row>
    <row r="206" spans="1:18">
      <c r="A206" s="218"/>
      <c r="B206" s="125"/>
      <c r="C206" s="126"/>
      <c r="D206" s="127"/>
      <c r="E206" s="127"/>
      <c r="F206" s="128"/>
      <c r="G206" s="129" t="s">
        <v>89</v>
      </c>
      <c r="H206" s="126"/>
      <c r="I206" s="126"/>
      <c r="J206" s="130"/>
      <c r="K206" s="131"/>
      <c r="L206" s="131"/>
      <c r="M206" s="132" t="str">
        <f>IF(J206="","",ROUNDDOWN((20170401-(YEAR(J206)*10000+MONTH(J206)*100+DAY(J206)))/10000,0))</f>
        <v/>
      </c>
      <c r="Q206" s="82">
        <f>IF(E206=$E$386,3,2)</f>
        <v>2</v>
      </c>
    </row>
    <row r="207" spans="1:18">
      <c r="A207" s="218"/>
      <c r="B207" s="98"/>
      <c r="C207" s="99"/>
      <c r="D207" s="99"/>
      <c r="E207" s="99"/>
      <c r="F207" s="100"/>
      <c r="G207" s="133" t="s">
        <v>93</v>
      </c>
      <c r="H207" s="134"/>
      <c r="I207" s="134"/>
      <c r="J207" s="135"/>
      <c r="K207" s="136"/>
      <c r="L207" s="136"/>
      <c r="M207" s="137" t="str">
        <f t="shared" ref="M207:M212" si="24">IF(J207="","",ROUNDDOWN((20170401-(YEAR(J207)*10000+MONTH(J207)*100+DAY(J207)))/10000,0))</f>
        <v/>
      </c>
    </row>
    <row r="208" spans="1:18" ht="12" customHeight="1" thickBot="1">
      <c r="A208" s="218"/>
      <c r="B208" s="106"/>
      <c r="C208" s="107" t="s">
        <v>96</v>
      </c>
      <c r="D208" s="108"/>
      <c r="E208" s="108"/>
      <c r="F208" s="100"/>
      <c r="G208" s="129" t="s">
        <v>97</v>
      </c>
      <c r="H208" s="126"/>
      <c r="I208" s="134"/>
      <c r="J208" s="138"/>
      <c r="K208" s="139"/>
      <c r="L208" s="139"/>
      <c r="M208" s="137" t="str">
        <f t="shared" si="24"/>
        <v/>
      </c>
    </row>
    <row r="209" spans="1:18">
      <c r="A209" s="218"/>
      <c r="B209" s="98"/>
      <c r="C209" s="111" t="s">
        <v>101</v>
      </c>
      <c r="D209" s="112" t="s">
        <v>114</v>
      </c>
      <c r="E209" s="113"/>
      <c r="F209" s="100"/>
      <c r="G209" s="129" t="s">
        <v>103</v>
      </c>
      <c r="H209" s="126"/>
      <c r="I209" s="134"/>
      <c r="J209" s="138"/>
      <c r="K209" s="139"/>
      <c r="L209" s="139"/>
      <c r="M209" s="137" t="str">
        <f t="shared" si="24"/>
        <v/>
      </c>
    </row>
    <row r="210" spans="1:18" ht="12" thickBot="1">
      <c r="A210" s="218"/>
      <c r="B210" s="98"/>
      <c r="C210" s="114">
        <f>IF(B206="",0,VLOOKUP(B206,$B$392:$D$394,Q206,FALSE))</f>
        <v>0</v>
      </c>
      <c r="D210" s="115">
        <f>IF(B206="",0,F206*300)</f>
        <v>0</v>
      </c>
      <c r="E210" s="99"/>
      <c r="F210" s="100"/>
      <c r="G210" s="129" t="s">
        <v>105</v>
      </c>
      <c r="H210" s="126"/>
      <c r="I210" s="134"/>
      <c r="J210" s="138"/>
      <c r="K210" s="139"/>
      <c r="L210" s="139"/>
      <c r="M210" s="137" t="str">
        <f t="shared" si="24"/>
        <v/>
      </c>
      <c r="R210" s="140">
        <f>SUM(C210:D210)</f>
        <v>0</v>
      </c>
    </row>
    <row r="211" spans="1:18">
      <c r="A211" s="218"/>
      <c r="B211" s="98"/>
      <c r="C211" s="99"/>
      <c r="D211" s="99"/>
      <c r="E211" s="99"/>
      <c r="F211" s="100"/>
      <c r="G211" s="129" t="s">
        <v>107</v>
      </c>
      <c r="H211" s="126"/>
      <c r="I211" s="134"/>
      <c r="J211" s="138"/>
      <c r="K211" s="139"/>
      <c r="L211" s="139"/>
      <c r="M211" s="137" t="str">
        <f t="shared" si="24"/>
        <v/>
      </c>
    </row>
    <row r="212" spans="1:18" ht="12" thickBot="1">
      <c r="A212" s="218"/>
      <c r="B212" s="116"/>
      <c r="C212" s="117"/>
      <c r="D212" s="117"/>
      <c r="E212" s="117"/>
      <c r="F212" s="118"/>
      <c r="G212" s="141" t="s">
        <v>109</v>
      </c>
      <c r="H212" s="142"/>
      <c r="I212" s="143"/>
      <c r="J212" s="144"/>
      <c r="K212" s="145"/>
      <c r="L212" s="145"/>
      <c r="M212" s="146" t="str">
        <f t="shared" si="24"/>
        <v/>
      </c>
    </row>
    <row r="213" spans="1:18" ht="22.5" customHeight="1">
      <c r="A213" s="217" t="s">
        <v>139</v>
      </c>
      <c r="B213" s="83" t="s">
        <v>116</v>
      </c>
      <c r="C213" s="84" t="s">
        <v>80</v>
      </c>
      <c r="D213" s="85" t="s">
        <v>81</v>
      </c>
      <c r="E213" s="85" t="s">
        <v>37</v>
      </c>
      <c r="F213" s="86" t="s">
        <v>82</v>
      </c>
      <c r="G213" s="83" t="s">
        <v>83</v>
      </c>
      <c r="H213" s="87" t="s">
        <v>34</v>
      </c>
      <c r="I213" s="87" t="s">
        <v>84</v>
      </c>
      <c r="J213" s="88" t="s">
        <v>38</v>
      </c>
      <c r="K213" s="89" t="s">
        <v>45</v>
      </c>
      <c r="L213" s="89" t="s">
        <v>85</v>
      </c>
      <c r="M213" s="90" t="s">
        <v>39</v>
      </c>
      <c r="Q213" s="78" t="s">
        <v>37</v>
      </c>
      <c r="R213" s="78" t="s">
        <v>113</v>
      </c>
    </row>
    <row r="214" spans="1:18">
      <c r="A214" s="218"/>
      <c r="B214" s="125"/>
      <c r="C214" s="126"/>
      <c r="D214" s="127"/>
      <c r="E214" s="127"/>
      <c r="F214" s="128"/>
      <c r="G214" s="129" t="s">
        <v>89</v>
      </c>
      <c r="H214" s="126"/>
      <c r="I214" s="126"/>
      <c r="J214" s="130"/>
      <c r="K214" s="131"/>
      <c r="L214" s="131"/>
      <c r="M214" s="132" t="str">
        <f>IF(J214="","",ROUNDDOWN((20170401-(YEAR(J214)*10000+MONTH(J214)*100+DAY(J214)))/10000,0))</f>
        <v/>
      </c>
      <c r="Q214" s="82">
        <f>IF(E214=$E$386,3,2)</f>
        <v>2</v>
      </c>
    </row>
    <row r="215" spans="1:18">
      <c r="A215" s="218"/>
      <c r="B215" s="98"/>
      <c r="C215" s="99"/>
      <c r="D215" s="99"/>
      <c r="E215" s="99"/>
      <c r="F215" s="100"/>
      <c r="G215" s="133" t="s">
        <v>93</v>
      </c>
      <c r="H215" s="134"/>
      <c r="I215" s="134"/>
      <c r="J215" s="135"/>
      <c r="K215" s="136"/>
      <c r="L215" s="136"/>
      <c r="M215" s="137" t="str">
        <f t="shared" ref="M215:M220" si="25">IF(J215="","",ROUNDDOWN((20170401-(YEAR(J215)*10000+MONTH(J215)*100+DAY(J215)))/10000,0))</f>
        <v/>
      </c>
    </row>
    <row r="216" spans="1:18" ht="12" customHeight="1" thickBot="1">
      <c r="A216" s="218"/>
      <c r="B216" s="106"/>
      <c r="C216" s="107" t="s">
        <v>96</v>
      </c>
      <c r="D216" s="108"/>
      <c r="E216" s="108"/>
      <c r="F216" s="100"/>
      <c r="G216" s="129" t="s">
        <v>97</v>
      </c>
      <c r="H216" s="126"/>
      <c r="I216" s="134"/>
      <c r="J216" s="138"/>
      <c r="K216" s="139"/>
      <c r="L216" s="139"/>
      <c r="M216" s="137" t="str">
        <f t="shared" si="25"/>
        <v/>
      </c>
    </row>
    <row r="217" spans="1:18">
      <c r="A217" s="218"/>
      <c r="B217" s="98"/>
      <c r="C217" s="111" t="s">
        <v>101</v>
      </c>
      <c r="D217" s="112" t="s">
        <v>114</v>
      </c>
      <c r="E217" s="113"/>
      <c r="F217" s="100"/>
      <c r="G217" s="129" t="s">
        <v>103</v>
      </c>
      <c r="H217" s="126"/>
      <c r="I217" s="134"/>
      <c r="J217" s="138"/>
      <c r="K217" s="139"/>
      <c r="L217" s="139"/>
      <c r="M217" s="137" t="str">
        <f t="shared" si="25"/>
        <v/>
      </c>
    </row>
    <row r="218" spans="1:18" ht="12" thickBot="1">
      <c r="A218" s="218"/>
      <c r="B218" s="98"/>
      <c r="C218" s="114">
        <f>IF(B214="",0,VLOOKUP(B214,$B$392:$D$394,Q214,FALSE))</f>
        <v>0</v>
      </c>
      <c r="D218" s="115">
        <f>IF(B214="",0,F214*300)</f>
        <v>0</v>
      </c>
      <c r="E218" s="99"/>
      <c r="F218" s="100"/>
      <c r="G218" s="129" t="s">
        <v>105</v>
      </c>
      <c r="H218" s="126"/>
      <c r="I218" s="134"/>
      <c r="J218" s="138"/>
      <c r="K218" s="139"/>
      <c r="L218" s="139"/>
      <c r="M218" s="137" t="str">
        <f t="shared" si="25"/>
        <v/>
      </c>
      <c r="R218" s="140">
        <f>SUM(C218:D218)</f>
        <v>0</v>
      </c>
    </row>
    <row r="219" spans="1:18">
      <c r="A219" s="218"/>
      <c r="B219" s="98"/>
      <c r="C219" s="99"/>
      <c r="D219" s="99"/>
      <c r="E219" s="99"/>
      <c r="F219" s="100"/>
      <c r="G219" s="129" t="s">
        <v>107</v>
      </c>
      <c r="H219" s="126"/>
      <c r="I219" s="134"/>
      <c r="J219" s="138"/>
      <c r="K219" s="139"/>
      <c r="L219" s="139"/>
      <c r="M219" s="137" t="str">
        <f t="shared" si="25"/>
        <v/>
      </c>
    </row>
    <row r="220" spans="1:18" ht="12" thickBot="1">
      <c r="A220" s="218"/>
      <c r="B220" s="116"/>
      <c r="C220" s="117"/>
      <c r="D220" s="117"/>
      <c r="E220" s="117"/>
      <c r="F220" s="118"/>
      <c r="G220" s="141" t="s">
        <v>109</v>
      </c>
      <c r="H220" s="142"/>
      <c r="I220" s="143"/>
      <c r="J220" s="144"/>
      <c r="K220" s="145"/>
      <c r="L220" s="145"/>
      <c r="M220" s="146" t="str">
        <f t="shared" si="25"/>
        <v/>
      </c>
    </row>
    <row r="221" spans="1:18" ht="22.5" customHeight="1">
      <c r="A221" s="217" t="s">
        <v>140</v>
      </c>
      <c r="B221" s="83" t="s">
        <v>116</v>
      </c>
      <c r="C221" s="84" t="s">
        <v>80</v>
      </c>
      <c r="D221" s="85" t="s">
        <v>81</v>
      </c>
      <c r="E221" s="85" t="s">
        <v>37</v>
      </c>
      <c r="F221" s="86" t="s">
        <v>82</v>
      </c>
      <c r="G221" s="83" t="s">
        <v>83</v>
      </c>
      <c r="H221" s="87" t="s">
        <v>34</v>
      </c>
      <c r="I221" s="87" t="s">
        <v>84</v>
      </c>
      <c r="J221" s="88" t="s">
        <v>38</v>
      </c>
      <c r="K221" s="89" t="s">
        <v>45</v>
      </c>
      <c r="L221" s="89" t="s">
        <v>85</v>
      </c>
      <c r="M221" s="90" t="s">
        <v>39</v>
      </c>
      <c r="Q221" s="78" t="s">
        <v>37</v>
      </c>
      <c r="R221" s="78" t="s">
        <v>113</v>
      </c>
    </row>
    <row r="222" spans="1:18">
      <c r="A222" s="218"/>
      <c r="B222" s="125"/>
      <c r="C222" s="126"/>
      <c r="D222" s="127"/>
      <c r="E222" s="127"/>
      <c r="F222" s="128"/>
      <c r="G222" s="129" t="s">
        <v>89</v>
      </c>
      <c r="H222" s="126"/>
      <c r="I222" s="126"/>
      <c r="J222" s="130"/>
      <c r="K222" s="131"/>
      <c r="L222" s="131"/>
      <c r="M222" s="132" t="str">
        <f>IF(J222="","",ROUNDDOWN((20170401-(YEAR(J222)*10000+MONTH(J222)*100+DAY(J222)))/10000,0))</f>
        <v/>
      </c>
      <c r="Q222" s="82">
        <f>IF(E222=$E$386,3,2)</f>
        <v>2</v>
      </c>
    </row>
    <row r="223" spans="1:18">
      <c r="A223" s="218"/>
      <c r="B223" s="98"/>
      <c r="C223" s="99"/>
      <c r="D223" s="99"/>
      <c r="E223" s="99"/>
      <c r="F223" s="100"/>
      <c r="G223" s="133" t="s">
        <v>93</v>
      </c>
      <c r="H223" s="134"/>
      <c r="I223" s="134"/>
      <c r="J223" s="135"/>
      <c r="K223" s="136"/>
      <c r="L223" s="136"/>
      <c r="M223" s="137" t="str">
        <f t="shared" ref="M223:M228" si="26">IF(J223="","",ROUNDDOWN((20170401-(YEAR(J223)*10000+MONTH(J223)*100+DAY(J223)))/10000,0))</f>
        <v/>
      </c>
    </row>
    <row r="224" spans="1:18" ht="12" customHeight="1" thickBot="1">
      <c r="A224" s="218"/>
      <c r="B224" s="106"/>
      <c r="C224" s="107" t="s">
        <v>96</v>
      </c>
      <c r="D224" s="108"/>
      <c r="E224" s="108"/>
      <c r="F224" s="100"/>
      <c r="G224" s="129" t="s">
        <v>97</v>
      </c>
      <c r="H224" s="126"/>
      <c r="I224" s="134"/>
      <c r="J224" s="138"/>
      <c r="K224" s="139"/>
      <c r="L224" s="139"/>
      <c r="M224" s="137" t="str">
        <f t="shared" si="26"/>
        <v/>
      </c>
    </row>
    <row r="225" spans="1:18">
      <c r="A225" s="218"/>
      <c r="B225" s="98"/>
      <c r="C225" s="111" t="s">
        <v>101</v>
      </c>
      <c r="D225" s="112" t="s">
        <v>114</v>
      </c>
      <c r="E225" s="113"/>
      <c r="F225" s="100"/>
      <c r="G225" s="129" t="s">
        <v>103</v>
      </c>
      <c r="H225" s="126"/>
      <c r="I225" s="134"/>
      <c r="J225" s="138"/>
      <c r="K225" s="139"/>
      <c r="L225" s="139"/>
      <c r="M225" s="137" t="str">
        <f t="shared" si="26"/>
        <v/>
      </c>
    </row>
    <row r="226" spans="1:18" ht="12" thickBot="1">
      <c r="A226" s="218"/>
      <c r="B226" s="98"/>
      <c r="C226" s="114">
        <f>IF(B222="",0,VLOOKUP(B222,$B$392:$D$394,Q222,FALSE))</f>
        <v>0</v>
      </c>
      <c r="D226" s="115">
        <f>IF(B222="",0,F222*300)</f>
        <v>0</v>
      </c>
      <c r="E226" s="99"/>
      <c r="F226" s="100"/>
      <c r="G226" s="129" t="s">
        <v>105</v>
      </c>
      <c r="H226" s="126"/>
      <c r="I226" s="134"/>
      <c r="J226" s="138"/>
      <c r="K226" s="139"/>
      <c r="L226" s="139"/>
      <c r="M226" s="137" t="str">
        <f t="shared" si="26"/>
        <v/>
      </c>
      <c r="R226" s="140">
        <f>SUM(C226:D226)</f>
        <v>0</v>
      </c>
    </row>
    <row r="227" spans="1:18">
      <c r="A227" s="218"/>
      <c r="B227" s="98"/>
      <c r="C227" s="99"/>
      <c r="D227" s="99"/>
      <c r="E227" s="99"/>
      <c r="F227" s="100"/>
      <c r="G227" s="129" t="s">
        <v>107</v>
      </c>
      <c r="H227" s="126"/>
      <c r="I227" s="134"/>
      <c r="J227" s="138"/>
      <c r="K227" s="139"/>
      <c r="L227" s="139"/>
      <c r="M227" s="137" t="str">
        <f t="shared" si="26"/>
        <v/>
      </c>
    </row>
    <row r="228" spans="1:18" ht="12" thickBot="1">
      <c r="A228" s="218"/>
      <c r="B228" s="116"/>
      <c r="C228" s="117"/>
      <c r="D228" s="117"/>
      <c r="E228" s="117"/>
      <c r="F228" s="118"/>
      <c r="G228" s="141" t="s">
        <v>109</v>
      </c>
      <c r="H228" s="142"/>
      <c r="I228" s="143"/>
      <c r="J228" s="144"/>
      <c r="K228" s="145"/>
      <c r="L228" s="145"/>
      <c r="M228" s="146" t="str">
        <f t="shared" si="26"/>
        <v/>
      </c>
    </row>
    <row r="229" spans="1:18" ht="22.5" customHeight="1">
      <c r="A229" s="217" t="s">
        <v>141</v>
      </c>
      <c r="B229" s="83" t="s">
        <v>116</v>
      </c>
      <c r="C229" s="84" t="s">
        <v>80</v>
      </c>
      <c r="D229" s="85" t="s">
        <v>81</v>
      </c>
      <c r="E229" s="85" t="s">
        <v>37</v>
      </c>
      <c r="F229" s="86" t="s">
        <v>82</v>
      </c>
      <c r="G229" s="83" t="s">
        <v>83</v>
      </c>
      <c r="H229" s="87" t="s">
        <v>34</v>
      </c>
      <c r="I229" s="87" t="s">
        <v>84</v>
      </c>
      <c r="J229" s="88" t="s">
        <v>38</v>
      </c>
      <c r="K229" s="89" t="s">
        <v>45</v>
      </c>
      <c r="L229" s="89" t="s">
        <v>85</v>
      </c>
      <c r="M229" s="90" t="s">
        <v>39</v>
      </c>
      <c r="Q229" s="78" t="s">
        <v>37</v>
      </c>
      <c r="R229" s="78" t="s">
        <v>113</v>
      </c>
    </row>
    <row r="230" spans="1:18">
      <c r="A230" s="218"/>
      <c r="B230" s="125"/>
      <c r="C230" s="126"/>
      <c r="D230" s="127"/>
      <c r="E230" s="127"/>
      <c r="F230" s="128"/>
      <c r="G230" s="129" t="s">
        <v>89</v>
      </c>
      <c r="H230" s="126"/>
      <c r="I230" s="126"/>
      <c r="J230" s="130"/>
      <c r="K230" s="131"/>
      <c r="L230" s="131"/>
      <c r="M230" s="132" t="str">
        <f>IF(J230="","",ROUNDDOWN((20170401-(YEAR(J230)*10000+MONTH(J230)*100+DAY(J230)))/10000,0))</f>
        <v/>
      </c>
      <c r="Q230" s="82">
        <f>IF(E230=$E$386,3,2)</f>
        <v>2</v>
      </c>
    </row>
    <row r="231" spans="1:18">
      <c r="A231" s="218"/>
      <c r="B231" s="98"/>
      <c r="C231" s="99"/>
      <c r="D231" s="99"/>
      <c r="E231" s="99"/>
      <c r="F231" s="100"/>
      <c r="G231" s="133" t="s">
        <v>93</v>
      </c>
      <c r="H231" s="134"/>
      <c r="I231" s="134"/>
      <c r="J231" s="135"/>
      <c r="K231" s="136"/>
      <c r="L231" s="136"/>
      <c r="M231" s="137" t="str">
        <f t="shared" ref="M231:M236" si="27">IF(J231="","",ROUNDDOWN((20170401-(YEAR(J231)*10000+MONTH(J231)*100+DAY(J231)))/10000,0))</f>
        <v/>
      </c>
    </row>
    <row r="232" spans="1:18" ht="12" customHeight="1" thickBot="1">
      <c r="A232" s="218"/>
      <c r="B232" s="106"/>
      <c r="C232" s="107" t="s">
        <v>96</v>
      </c>
      <c r="D232" s="108"/>
      <c r="E232" s="108"/>
      <c r="F232" s="100"/>
      <c r="G232" s="129" t="s">
        <v>97</v>
      </c>
      <c r="H232" s="126"/>
      <c r="I232" s="134"/>
      <c r="J232" s="138"/>
      <c r="K232" s="139"/>
      <c r="L232" s="139"/>
      <c r="M232" s="137" t="str">
        <f t="shared" si="27"/>
        <v/>
      </c>
    </row>
    <row r="233" spans="1:18">
      <c r="A233" s="218"/>
      <c r="B233" s="98"/>
      <c r="C233" s="111" t="s">
        <v>101</v>
      </c>
      <c r="D233" s="112" t="s">
        <v>114</v>
      </c>
      <c r="E233" s="113"/>
      <c r="F233" s="100"/>
      <c r="G233" s="129" t="s">
        <v>103</v>
      </c>
      <c r="H233" s="126"/>
      <c r="I233" s="134"/>
      <c r="J233" s="138"/>
      <c r="K233" s="139"/>
      <c r="L233" s="139"/>
      <c r="M233" s="137" t="str">
        <f t="shared" si="27"/>
        <v/>
      </c>
    </row>
    <row r="234" spans="1:18" ht="12" thickBot="1">
      <c r="A234" s="218"/>
      <c r="B234" s="98"/>
      <c r="C234" s="114">
        <f>IF(B230="",0,VLOOKUP(B230,$B$392:$D$394,Q230,FALSE))</f>
        <v>0</v>
      </c>
      <c r="D234" s="115">
        <f>IF(B230="",0,F230*300)</f>
        <v>0</v>
      </c>
      <c r="E234" s="99"/>
      <c r="F234" s="100"/>
      <c r="G234" s="129" t="s">
        <v>105</v>
      </c>
      <c r="H234" s="126"/>
      <c r="I234" s="134"/>
      <c r="J234" s="138"/>
      <c r="K234" s="139"/>
      <c r="L234" s="139"/>
      <c r="M234" s="137" t="str">
        <f t="shared" si="27"/>
        <v/>
      </c>
      <c r="R234" s="140">
        <f>SUM(C234:D234)</f>
        <v>0</v>
      </c>
    </row>
    <row r="235" spans="1:18">
      <c r="A235" s="218"/>
      <c r="B235" s="98"/>
      <c r="C235" s="99"/>
      <c r="D235" s="99"/>
      <c r="E235" s="99"/>
      <c r="F235" s="100"/>
      <c r="G235" s="129" t="s">
        <v>107</v>
      </c>
      <c r="H235" s="126"/>
      <c r="I235" s="134"/>
      <c r="J235" s="138"/>
      <c r="K235" s="139"/>
      <c r="L235" s="139"/>
      <c r="M235" s="137" t="str">
        <f t="shared" si="27"/>
        <v/>
      </c>
    </row>
    <row r="236" spans="1:18" ht="12" thickBot="1">
      <c r="A236" s="218"/>
      <c r="B236" s="116"/>
      <c r="C236" s="117"/>
      <c r="D236" s="117"/>
      <c r="E236" s="117"/>
      <c r="F236" s="118"/>
      <c r="G236" s="141" t="s">
        <v>109</v>
      </c>
      <c r="H236" s="142"/>
      <c r="I236" s="143"/>
      <c r="J236" s="144"/>
      <c r="K236" s="145"/>
      <c r="L236" s="145"/>
      <c r="M236" s="146" t="str">
        <f t="shared" si="27"/>
        <v/>
      </c>
    </row>
    <row r="237" spans="1:18" ht="22.5" customHeight="1">
      <c r="A237" s="217" t="s">
        <v>142</v>
      </c>
      <c r="B237" s="83" t="s">
        <v>116</v>
      </c>
      <c r="C237" s="84" t="s">
        <v>80</v>
      </c>
      <c r="D237" s="85" t="s">
        <v>81</v>
      </c>
      <c r="E237" s="85" t="s">
        <v>37</v>
      </c>
      <c r="F237" s="86" t="s">
        <v>82</v>
      </c>
      <c r="G237" s="83" t="s">
        <v>83</v>
      </c>
      <c r="H237" s="87" t="s">
        <v>34</v>
      </c>
      <c r="I237" s="87" t="s">
        <v>84</v>
      </c>
      <c r="J237" s="88" t="s">
        <v>38</v>
      </c>
      <c r="K237" s="89" t="s">
        <v>45</v>
      </c>
      <c r="L237" s="89" t="s">
        <v>85</v>
      </c>
      <c r="M237" s="90" t="s">
        <v>39</v>
      </c>
      <c r="Q237" s="78" t="s">
        <v>37</v>
      </c>
      <c r="R237" s="78" t="s">
        <v>113</v>
      </c>
    </row>
    <row r="238" spans="1:18">
      <c r="A238" s="218"/>
      <c r="B238" s="125"/>
      <c r="C238" s="126"/>
      <c r="D238" s="127"/>
      <c r="E238" s="127"/>
      <c r="F238" s="128"/>
      <c r="G238" s="129" t="s">
        <v>89</v>
      </c>
      <c r="H238" s="126"/>
      <c r="I238" s="126"/>
      <c r="J238" s="130"/>
      <c r="K238" s="131"/>
      <c r="L238" s="131"/>
      <c r="M238" s="132" t="str">
        <f>IF(J238="","",ROUNDDOWN((20170401-(YEAR(J238)*10000+MONTH(J238)*100+DAY(J238)))/10000,0))</f>
        <v/>
      </c>
      <c r="Q238" s="82">
        <f>IF(E238=$E$386,3,2)</f>
        <v>2</v>
      </c>
    </row>
    <row r="239" spans="1:18">
      <c r="A239" s="218"/>
      <c r="B239" s="98"/>
      <c r="C239" s="99"/>
      <c r="D239" s="99"/>
      <c r="E239" s="99"/>
      <c r="F239" s="100"/>
      <c r="G239" s="133" t="s">
        <v>93</v>
      </c>
      <c r="H239" s="134"/>
      <c r="I239" s="134"/>
      <c r="J239" s="135"/>
      <c r="K239" s="136"/>
      <c r="L239" s="136"/>
      <c r="M239" s="137" t="str">
        <f t="shared" ref="M239:M244" si="28">IF(J239="","",ROUNDDOWN((20170401-(YEAR(J239)*10000+MONTH(J239)*100+DAY(J239)))/10000,0))</f>
        <v/>
      </c>
    </row>
    <row r="240" spans="1:18" ht="12" customHeight="1" thickBot="1">
      <c r="A240" s="218"/>
      <c r="B240" s="106"/>
      <c r="C240" s="107" t="s">
        <v>96</v>
      </c>
      <c r="D240" s="108"/>
      <c r="E240" s="108"/>
      <c r="F240" s="100"/>
      <c r="G240" s="129" t="s">
        <v>97</v>
      </c>
      <c r="H240" s="126"/>
      <c r="I240" s="134"/>
      <c r="J240" s="138"/>
      <c r="K240" s="139"/>
      <c r="L240" s="139"/>
      <c r="M240" s="137" t="str">
        <f t="shared" si="28"/>
        <v/>
      </c>
    </row>
    <row r="241" spans="1:18">
      <c r="A241" s="218"/>
      <c r="B241" s="98"/>
      <c r="C241" s="111" t="s">
        <v>101</v>
      </c>
      <c r="D241" s="112" t="s">
        <v>114</v>
      </c>
      <c r="E241" s="113"/>
      <c r="F241" s="100"/>
      <c r="G241" s="129" t="s">
        <v>103</v>
      </c>
      <c r="H241" s="126"/>
      <c r="I241" s="134"/>
      <c r="J241" s="138"/>
      <c r="K241" s="139"/>
      <c r="L241" s="139"/>
      <c r="M241" s="137" t="str">
        <f t="shared" si="28"/>
        <v/>
      </c>
    </row>
    <row r="242" spans="1:18" ht="12" thickBot="1">
      <c r="A242" s="218"/>
      <c r="B242" s="98"/>
      <c r="C242" s="114">
        <f>IF(B238="",0,VLOOKUP(B238,$B$392:$D$394,Q238,FALSE))</f>
        <v>0</v>
      </c>
      <c r="D242" s="115">
        <f>IF(B238="",0,F238*300)</f>
        <v>0</v>
      </c>
      <c r="E242" s="99"/>
      <c r="F242" s="100"/>
      <c r="G242" s="129" t="s">
        <v>105</v>
      </c>
      <c r="H242" s="126"/>
      <c r="I242" s="134"/>
      <c r="J242" s="138"/>
      <c r="K242" s="139"/>
      <c r="L242" s="139"/>
      <c r="M242" s="137" t="str">
        <f t="shared" si="28"/>
        <v/>
      </c>
      <c r="R242" s="140">
        <f>SUM(C242:D242)</f>
        <v>0</v>
      </c>
    </row>
    <row r="243" spans="1:18">
      <c r="A243" s="218"/>
      <c r="B243" s="98"/>
      <c r="C243" s="99"/>
      <c r="D243" s="99"/>
      <c r="E243" s="99"/>
      <c r="F243" s="100"/>
      <c r="G243" s="129" t="s">
        <v>107</v>
      </c>
      <c r="H243" s="126"/>
      <c r="I243" s="134"/>
      <c r="J243" s="138"/>
      <c r="K243" s="139"/>
      <c r="L243" s="139"/>
      <c r="M243" s="137" t="str">
        <f t="shared" si="28"/>
        <v/>
      </c>
    </row>
    <row r="244" spans="1:18" ht="12" thickBot="1">
      <c r="A244" s="218"/>
      <c r="B244" s="116"/>
      <c r="C244" s="117"/>
      <c r="D244" s="117"/>
      <c r="E244" s="117"/>
      <c r="F244" s="118"/>
      <c r="G244" s="141" t="s">
        <v>109</v>
      </c>
      <c r="H244" s="142"/>
      <c r="I244" s="143"/>
      <c r="J244" s="144"/>
      <c r="K244" s="145"/>
      <c r="L244" s="145"/>
      <c r="M244" s="146" t="str">
        <f t="shared" si="28"/>
        <v/>
      </c>
    </row>
    <row r="245" spans="1:18" ht="22.5" customHeight="1">
      <c r="A245" s="217" t="s">
        <v>143</v>
      </c>
      <c r="B245" s="83" t="s">
        <v>116</v>
      </c>
      <c r="C245" s="84" t="s">
        <v>80</v>
      </c>
      <c r="D245" s="85" t="s">
        <v>81</v>
      </c>
      <c r="E245" s="85" t="s">
        <v>37</v>
      </c>
      <c r="F245" s="86" t="s">
        <v>82</v>
      </c>
      <c r="G245" s="83" t="s">
        <v>83</v>
      </c>
      <c r="H245" s="87" t="s">
        <v>34</v>
      </c>
      <c r="I245" s="87" t="s">
        <v>84</v>
      </c>
      <c r="J245" s="88" t="s">
        <v>38</v>
      </c>
      <c r="K245" s="89" t="s">
        <v>45</v>
      </c>
      <c r="L245" s="89" t="s">
        <v>85</v>
      </c>
      <c r="M245" s="90" t="s">
        <v>39</v>
      </c>
      <c r="Q245" s="78" t="s">
        <v>37</v>
      </c>
      <c r="R245" s="78" t="s">
        <v>113</v>
      </c>
    </row>
    <row r="246" spans="1:18">
      <c r="A246" s="218"/>
      <c r="B246" s="125"/>
      <c r="C246" s="126"/>
      <c r="D246" s="127"/>
      <c r="E246" s="127"/>
      <c r="F246" s="128"/>
      <c r="G246" s="129" t="s">
        <v>89</v>
      </c>
      <c r="H246" s="126"/>
      <c r="I246" s="126"/>
      <c r="J246" s="130"/>
      <c r="K246" s="131"/>
      <c r="L246" s="131"/>
      <c r="M246" s="132" t="str">
        <f>IF(J246="","",ROUNDDOWN((20170401-(YEAR(J246)*10000+MONTH(J246)*100+DAY(J246)))/10000,0))</f>
        <v/>
      </c>
      <c r="Q246" s="82">
        <f>IF(E246=$E$386,3,2)</f>
        <v>2</v>
      </c>
    </row>
    <row r="247" spans="1:18">
      <c r="A247" s="218"/>
      <c r="B247" s="98"/>
      <c r="C247" s="99"/>
      <c r="D247" s="99"/>
      <c r="E247" s="99"/>
      <c r="F247" s="100"/>
      <c r="G247" s="133" t="s">
        <v>93</v>
      </c>
      <c r="H247" s="134"/>
      <c r="I247" s="134"/>
      <c r="J247" s="135"/>
      <c r="K247" s="136"/>
      <c r="L247" s="136"/>
      <c r="M247" s="137" t="str">
        <f t="shared" ref="M247:M252" si="29">IF(J247="","",ROUNDDOWN((20170401-(YEAR(J247)*10000+MONTH(J247)*100+DAY(J247)))/10000,0))</f>
        <v/>
      </c>
    </row>
    <row r="248" spans="1:18" ht="12" customHeight="1" thickBot="1">
      <c r="A248" s="218"/>
      <c r="B248" s="106"/>
      <c r="C248" s="107" t="s">
        <v>96</v>
      </c>
      <c r="D248" s="108"/>
      <c r="E248" s="108"/>
      <c r="F248" s="100"/>
      <c r="G248" s="129" t="s">
        <v>97</v>
      </c>
      <c r="H248" s="126"/>
      <c r="I248" s="134"/>
      <c r="J248" s="138"/>
      <c r="K248" s="139"/>
      <c r="L248" s="139"/>
      <c r="M248" s="137" t="str">
        <f t="shared" si="29"/>
        <v/>
      </c>
    </row>
    <row r="249" spans="1:18">
      <c r="A249" s="218"/>
      <c r="B249" s="98"/>
      <c r="C249" s="111" t="s">
        <v>101</v>
      </c>
      <c r="D249" s="112" t="s">
        <v>114</v>
      </c>
      <c r="E249" s="113"/>
      <c r="F249" s="100"/>
      <c r="G249" s="129" t="s">
        <v>103</v>
      </c>
      <c r="H249" s="126"/>
      <c r="I249" s="134"/>
      <c r="J249" s="138"/>
      <c r="K249" s="139"/>
      <c r="L249" s="139"/>
      <c r="M249" s="137" t="str">
        <f t="shared" si="29"/>
        <v/>
      </c>
    </row>
    <row r="250" spans="1:18" ht="12" thickBot="1">
      <c r="A250" s="218"/>
      <c r="B250" s="98"/>
      <c r="C250" s="114">
        <f>IF(B246="",0,VLOOKUP(B246,$B$392:$D$394,Q246,FALSE))</f>
        <v>0</v>
      </c>
      <c r="D250" s="115">
        <f>IF(B246="",0,F246*300)</f>
        <v>0</v>
      </c>
      <c r="E250" s="99"/>
      <c r="F250" s="100"/>
      <c r="G250" s="129" t="s">
        <v>105</v>
      </c>
      <c r="H250" s="126"/>
      <c r="I250" s="134"/>
      <c r="J250" s="138"/>
      <c r="K250" s="139"/>
      <c r="L250" s="139"/>
      <c r="M250" s="137" t="str">
        <f t="shared" si="29"/>
        <v/>
      </c>
      <c r="R250" s="140">
        <f>SUM(C250:D250)</f>
        <v>0</v>
      </c>
    </row>
    <row r="251" spans="1:18">
      <c r="A251" s="218"/>
      <c r="B251" s="98"/>
      <c r="C251" s="99"/>
      <c r="D251" s="99"/>
      <c r="E251" s="99"/>
      <c r="F251" s="100"/>
      <c r="G251" s="129" t="s">
        <v>107</v>
      </c>
      <c r="H251" s="126"/>
      <c r="I251" s="134"/>
      <c r="J251" s="138"/>
      <c r="K251" s="139"/>
      <c r="L251" s="139"/>
      <c r="M251" s="137" t="str">
        <f t="shared" si="29"/>
        <v/>
      </c>
    </row>
    <row r="252" spans="1:18" ht="12" thickBot="1">
      <c r="A252" s="218"/>
      <c r="B252" s="116"/>
      <c r="C252" s="117"/>
      <c r="D252" s="117"/>
      <c r="E252" s="117"/>
      <c r="F252" s="118"/>
      <c r="G252" s="141" t="s">
        <v>109</v>
      </c>
      <c r="H252" s="142"/>
      <c r="I252" s="143"/>
      <c r="J252" s="144"/>
      <c r="K252" s="145"/>
      <c r="L252" s="145"/>
      <c r="M252" s="146" t="str">
        <f t="shared" si="29"/>
        <v/>
      </c>
    </row>
    <row r="253" spans="1:18" ht="22.5" customHeight="1">
      <c r="A253" s="217" t="s">
        <v>144</v>
      </c>
      <c r="B253" s="83" t="s">
        <v>116</v>
      </c>
      <c r="C253" s="84" t="s">
        <v>80</v>
      </c>
      <c r="D253" s="85" t="s">
        <v>81</v>
      </c>
      <c r="E253" s="85" t="s">
        <v>37</v>
      </c>
      <c r="F253" s="86" t="s">
        <v>82</v>
      </c>
      <c r="G253" s="83" t="s">
        <v>83</v>
      </c>
      <c r="H253" s="87" t="s">
        <v>34</v>
      </c>
      <c r="I253" s="87" t="s">
        <v>84</v>
      </c>
      <c r="J253" s="88" t="s">
        <v>38</v>
      </c>
      <c r="K253" s="89" t="s">
        <v>45</v>
      </c>
      <c r="L253" s="89" t="s">
        <v>85</v>
      </c>
      <c r="M253" s="90" t="s">
        <v>39</v>
      </c>
      <c r="Q253" s="78" t="s">
        <v>37</v>
      </c>
      <c r="R253" s="78" t="s">
        <v>113</v>
      </c>
    </row>
    <row r="254" spans="1:18">
      <c r="A254" s="218"/>
      <c r="B254" s="125"/>
      <c r="C254" s="126"/>
      <c r="D254" s="127"/>
      <c r="E254" s="127"/>
      <c r="F254" s="128"/>
      <c r="G254" s="129" t="s">
        <v>89</v>
      </c>
      <c r="H254" s="126"/>
      <c r="I254" s="126"/>
      <c r="J254" s="130"/>
      <c r="K254" s="131"/>
      <c r="L254" s="131"/>
      <c r="M254" s="132" t="str">
        <f>IF(J254="","",ROUNDDOWN((20170401-(YEAR(J254)*10000+MONTH(J254)*100+DAY(J254)))/10000,0))</f>
        <v/>
      </c>
      <c r="Q254" s="82">
        <f>IF(E254=$E$386,3,2)</f>
        <v>2</v>
      </c>
    </row>
    <row r="255" spans="1:18">
      <c r="A255" s="218"/>
      <c r="B255" s="98"/>
      <c r="C255" s="99"/>
      <c r="D255" s="99"/>
      <c r="E255" s="99"/>
      <c r="F255" s="100"/>
      <c r="G255" s="133" t="s">
        <v>93</v>
      </c>
      <c r="H255" s="134"/>
      <c r="I255" s="134"/>
      <c r="J255" s="135"/>
      <c r="K255" s="136"/>
      <c r="L255" s="136"/>
      <c r="M255" s="137" t="str">
        <f t="shared" ref="M255:M260" si="30">IF(J255="","",ROUNDDOWN((20170401-(YEAR(J255)*10000+MONTH(J255)*100+DAY(J255)))/10000,0))</f>
        <v/>
      </c>
    </row>
    <row r="256" spans="1:18" ht="12" customHeight="1" thickBot="1">
      <c r="A256" s="218"/>
      <c r="B256" s="106"/>
      <c r="C256" s="107" t="s">
        <v>96</v>
      </c>
      <c r="D256" s="108"/>
      <c r="E256" s="108"/>
      <c r="F256" s="100"/>
      <c r="G256" s="129" t="s">
        <v>97</v>
      </c>
      <c r="H256" s="126"/>
      <c r="I256" s="134"/>
      <c r="J256" s="138"/>
      <c r="K256" s="139"/>
      <c r="L256" s="139"/>
      <c r="M256" s="137" t="str">
        <f t="shared" si="30"/>
        <v/>
      </c>
    </row>
    <row r="257" spans="1:18">
      <c r="A257" s="218"/>
      <c r="B257" s="98"/>
      <c r="C257" s="111" t="s">
        <v>101</v>
      </c>
      <c r="D257" s="112" t="s">
        <v>114</v>
      </c>
      <c r="E257" s="113"/>
      <c r="F257" s="100"/>
      <c r="G257" s="129" t="s">
        <v>103</v>
      </c>
      <c r="H257" s="126"/>
      <c r="I257" s="134"/>
      <c r="J257" s="138"/>
      <c r="K257" s="139"/>
      <c r="L257" s="139"/>
      <c r="M257" s="137" t="str">
        <f t="shared" si="30"/>
        <v/>
      </c>
    </row>
    <row r="258" spans="1:18" ht="12" thickBot="1">
      <c r="A258" s="218"/>
      <c r="B258" s="98"/>
      <c r="C258" s="114">
        <f>IF(B254="",0,VLOOKUP(B254,$B$392:$D$394,Q254,FALSE))</f>
        <v>0</v>
      </c>
      <c r="D258" s="115">
        <f>IF(B254="",0,F254*300)</f>
        <v>0</v>
      </c>
      <c r="E258" s="99"/>
      <c r="F258" s="100"/>
      <c r="G258" s="129" t="s">
        <v>105</v>
      </c>
      <c r="H258" s="126"/>
      <c r="I258" s="134"/>
      <c r="J258" s="138"/>
      <c r="K258" s="139"/>
      <c r="L258" s="139"/>
      <c r="M258" s="137" t="str">
        <f t="shared" si="30"/>
        <v/>
      </c>
      <c r="R258" s="140">
        <f>SUM(C258:D258)</f>
        <v>0</v>
      </c>
    </row>
    <row r="259" spans="1:18">
      <c r="A259" s="218"/>
      <c r="B259" s="98"/>
      <c r="C259" s="99"/>
      <c r="D259" s="99"/>
      <c r="E259" s="99"/>
      <c r="F259" s="100"/>
      <c r="G259" s="129" t="s">
        <v>107</v>
      </c>
      <c r="H259" s="126"/>
      <c r="I259" s="134"/>
      <c r="J259" s="138"/>
      <c r="K259" s="139"/>
      <c r="L259" s="139"/>
      <c r="M259" s="137" t="str">
        <f t="shared" si="30"/>
        <v/>
      </c>
    </row>
    <row r="260" spans="1:18" ht="12" thickBot="1">
      <c r="A260" s="218"/>
      <c r="B260" s="116"/>
      <c r="C260" s="117"/>
      <c r="D260" s="117"/>
      <c r="E260" s="117"/>
      <c r="F260" s="118"/>
      <c r="G260" s="141" t="s">
        <v>109</v>
      </c>
      <c r="H260" s="142"/>
      <c r="I260" s="143"/>
      <c r="J260" s="144"/>
      <c r="K260" s="145"/>
      <c r="L260" s="145"/>
      <c r="M260" s="146" t="str">
        <f t="shared" si="30"/>
        <v/>
      </c>
    </row>
    <row r="261" spans="1:18" ht="22.5" customHeight="1">
      <c r="A261" s="217" t="s">
        <v>145</v>
      </c>
      <c r="B261" s="83" t="s">
        <v>116</v>
      </c>
      <c r="C261" s="84" t="s">
        <v>80</v>
      </c>
      <c r="D261" s="85" t="s">
        <v>81</v>
      </c>
      <c r="E261" s="85" t="s">
        <v>37</v>
      </c>
      <c r="F261" s="86" t="s">
        <v>82</v>
      </c>
      <c r="G261" s="83" t="s">
        <v>83</v>
      </c>
      <c r="H261" s="87" t="s">
        <v>34</v>
      </c>
      <c r="I261" s="87" t="s">
        <v>84</v>
      </c>
      <c r="J261" s="88" t="s">
        <v>38</v>
      </c>
      <c r="K261" s="89" t="s">
        <v>45</v>
      </c>
      <c r="L261" s="89" t="s">
        <v>85</v>
      </c>
      <c r="M261" s="90" t="s">
        <v>39</v>
      </c>
      <c r="Q261" s="78" t="s">
        <v>37</v>
      </c>
      <c r="R261" s="78" t="s">
        <v>113</v>
      </c>
    </row>
    <row r="262" spans="1:18">
      <c r="A262" s="218"/>
      <c r="B262" s="125"/>
      <c r="C262" s="126"/>
      <c r="D262" s="127"/>
      <c r="E262" s="127"/>
      <c r="F262" s="128"/>
      <c r="G262" s="129" t="s">
        <v>89</v>
      </c>
      <c r="H262" s="126"/>
      <c r="I262" s="126"/>
      <c r="J262" s="130"/>
      <c r="K262" s="131"/>
      <c r="L262" s="131"/>
      <c r="M262" s="132" t="str">
        <f>IF(J262="","",ROUNDDOWN((20170401-(YEAR(J262)*10000+MONTH(J262)*100+DAY(J262)))/10000,0))</f>
        <v/>
      </c>
      <c r="Q262" s="82">
        <f>IF(E262=$E$386,3,2)</f>
        <v>2</v>
      </c>
    </row>
    <row r="263" spans="1:18">
      <c r="A263" s="218"/>
      <c r="B263" s="98"/>
      <c r="C263" s="99"/>
      <c r="D263" s="99"/>
      <c r="E263" s="99"/>
      <c r="F263" s="100"/>
      <c r="G263" s="133" t="s">
        <v>93</v>
      </c>
      <c r="H263" s="134"/>
      <c r="I263" s="134"/>
      <c r="J263" s="135"/>
      <c r="K263" s="136"/>
      <c r="L263" s="136"/>
      <c r="M263" s="137" t="str">
        <f t="shared" ref="M263:M268" si="31">IF(J263="","",ROUNDDOWN((20170401-(YEAR(J263)*10000+MONTH(J263)*100+DAY(J263)))/10000,0))</f>
        <v/>
      </c>
    </row>
    <row r="264" spans="1:18" ht="12" customHeight="1" thickBot="1">
      <c r="A264" s="218"/>
      <c r="B264" s="106"/>
      <c r="C264" s="107" t="s">
        <v>96</v>
      </c>
      <c r="D264" s="108"/>
      <c r="E264" s="108"/>
      <c r="F264" s="100"/>
      <c r="G264" s="129" t="s">
        <v>97</v>
      </c>
      <c r="H264" s="126"/>
      <c r="I264" s="134"/>
      <c r="J264" s="138"/>
      <c r="K264" s="139"/>
      <c r="L264" s="139"/>
      <c r="M264" s="137" t="str">
        <f t="shared" si="31"/>
        <v/>
      </c>
    </row>
    <row r="265" spans="1:18">
      <c r="A265" s="218"/>
      <c r="B265" s="98"/>
      <c r="C265" s="111" t="s">
        <v>101</v>
      </c>
      <c r="D265" s="112" t="s">
        <v>114</v>
      </c>
      <c r="E265" s="113"/>
      <c r="F265" s="100"/>
      <c r="G265" s="129" t="s">
        <v>103</v>
      </c>
      <c r="H265" s="126"/>
      <c r="I265" s="134"/>
      <c r="J265" s="138"/>
      <c r="K265" s="139"/>
      <c r="L265" s="139"/>
      <c r="M265" s="137" t="str">
        <f t="shared" si="31"/>
        <v/>
      </c>
    </row>
    <row r="266" spans="1:18" ht="12" thickBot="1">
      <c r="A266" s="218"/>
      <c r="B266" s="98"/>
      <c r="C266" s="114">
        <f>IF(B262="",0,VLOOKUP(B262,$B$392:$D$394,Q262,FALSE))</f>
        <v>0</v>
      </c>
      <c r="D266" s="115">
        <f>IF(B262="",0,F262*300)</f>
        <v>0</v>
      </c>
      <c r="E266" s="99"/>
      <c r="F266" s="100"/>
      <c r="G266" s="129" t="s">
        <v>105</v>
      </c>
      <c r="H266" s="126"/>
      <c r="I266" s="134"/>
      <c r="J266" s="138"/>
      <c r="K266" s="139"/>
      <c r="L266" s="139"/>
      <c r="M266" s="137" t="str">
        <f t="shared" si="31"/>
        <v/>
      </c>
      <c r="R266" s="140">
        <f>SUM(C266:D266)</f>
        <v>0</v>
      </c>
    </row>
    <row r="267" spans="1:18">
      <c r="A267" s="218"/>
      <c r="B267" s="98"/>
      <c r="C267" s="99"/>
      <c r="D267" s="99"/>
      <c r="E267" s="99"/>
      <c r="F267" s="100"/>
      <c r="G267" s="129" t="s">
        <v>107</v>
      </c>
      <c r="H267" s="126"/>
      <c r="I267" s="134"/>
      <c r="J267" s="138"/>
      <c r="K267" s="139"/>
      <c r="L267" s="139"/>
      <c r="M267" s="137" t="str">
        <f t="shared" si="31"/>
        <v/>
      </c>
    </row>
    <row r="268" spans="1:18" ht="12" thickBot="1">
      <c r="A268" s="218"/>
      <c r="B268" s="116"/>
      <c r="C268" s="117"/>
      <c r="D268" s="117"/>
      <c r="E268" s="117"/>
      <c r="F268" s="118"/>
      <c r="G268" s="141" t="s">
        <v>109</v>
      </c>
      <c r="H268" s="142"/>
      <c r="I268" s="143"/>
      <c r="J268" s="144"/>
      <c r="K268" s="145"/>
      <c r="L268" s="145"/>
      <c r="M268" s="146" t="str">
        <f t="shared" si="31"/>
        <v/>
      </c>
    </row>
    <row r="269" spans="1:18" ht="22.5" customHeight="1">
      <c r="A269" s="217" t="s">
        <v>146</v>
      </c>
      <c r="B269" s="83" t="s">
        <v>116</v>
      </c>
      <c r="C269" s="84" t="s">
        <v>80</v>
      </c>
      <c r="D269" s="85" t="s">
        <v>81</v>
      </c>
      <c r="E269" s="85" t="s">
        <v>37</v>
      </c>
      <c r="F269" s="86" t="s">
        <v>82</v>
      </c>
      <c r="G269" s="83" t="s">
        <v>83</v>
      </c>
      <c r="H269" s="87" t="s">
        <v>34</v>
      </c>
      <c r="I269" s="87" t="s">
        <v>84</v>
      </c>
      <c r="J269" s="88" t="s">
        <v>38</v>
      </c>
      <c r="K269" s="89" t="s">
        <v>45</v>
      </c>
      <c r="L269" s="89" t="s">
        <v>85</v>
      </c>
      <c r="M269" s="90" t="s">
        <v>39</v>
      </c>
      <c r="Q269" s="78" t="s">
        <v>37</v>
      </c>
      <c r="R269" s="78" t="s">
        <v>113</v>
      </c>
    </row>
    <row r="270" spans="1:18">
      <c r="A270" s="218"/>
      <c r="B270" s="125"/>
      <c r="C270" s="126"/>
      <c r="D270" s="127"/>
      <c r="E270" s="127"/>
      <c r="F270" s="128"/>
      <c r="G270" s="129" t="s">
        <v>89</v>
      </c>
      <c r="H270" s="126"/>
      <c r="I270" s="126"/>
      <c r="J270" s="130"/>
      <c r="K270" s="131"/>
      <c r="L270" s="131"/>
      <c r="M270" s="132" t="str">
        <f>IF(J270="","",ROUNDDOWN((20170401-(YEAR(J270)*10000+MONTH(J270)*100+DAY(J270)))/10000,0))</f>
        <v/>
      </c>
      <c r="Q270" s="82">
        <f>IF(E270=$E$386,3,2)</f>
        <v>2</v>
      </c>
    </row>
    <row r="271" spans="1:18">
      <c r="A271" s="218"/>
      <c r="B271" s="98"/>
      <c r="C271" s="99"/>
      <c r="D271" s="99"/>
      <c r="E271" s="99"/>
      <c r="F271" s="100"/>
      <c r="G271" s="133" t="s">
        <v>93</v>
      </c>
      <c r="H271" s="134"/>
      <c r="I271" s="134"/>
      <c r="J271" s="135"/>
      <c r="K271" s="136"/>
      <c r="L271" s="136"/>
      <c r="M271" s="137" t="str">
        <f t="shared" ref="M271:M276" si="32">IF(J271="","",ROUNDDOWN((20170401-(YEAR(J271)*10000+MONTH(J271)*100+DAY(J271)))/10000,0))</f>
        <v/>
      </c>
    </row>
    <row r="272" spans="1:18" ht="12" customHeight="1" thickBot="1">
      <c r="A272" s="218"/>
      <c r="B272" s="106"/>
      <c r="C272" s="107" t="s">
        <v>96</v>
      </c>
      <c r="D272" s="108"/>
      <c r="E272" s="108"/>
      <c r="F272" s="100"/>
      <c r="G272" s="129" t="s">
        <v>97</v>
      </c>
      <c r="H272" s="126"/>
      <c r="I272" s="134"/>
      <c r="J272" s="138"/>
      <c r="K272" s="139"/>
      <c r="L272" s="139"/>
      <c r="M272" s="137" t="str">
        <f t="shared" si="32"/>
        <v/>
      </c>
    </row>
    <row r="273" spans="1:18">
      <c r="A273" s="218"/>
      <c r="B273" s="98"/>
      <c r="C273" s="111" t="s">
        <v>101</v>
      </c>
      <c r="D273" s="112" t="s">
        <v>114</v>
      </c>
      <c r="E273" s="113"/>
      <c r="F273" s="100"/>
      <c r="G273" s="129" t="s">
        <v>103</v>
      </c>
      <c r="H273" s="126"/>
      <c r="I273" s="134"/>
      <c r="J273" s="138"/>
      <c r="K273" s="139"/>
      <c r="L273" s="139"/>
      <c r="M273" s="137" t="str">
        <f t="shared" si="32"/>
        <v/>
      </c>
    </row>
    <row r="274" spans="1:18" ht="12" thickBot="1">
      <c r="A274" s="218"/>
      <c r="B274" s="98"/>
      <c r="C274" s="114">
        <f>IF(B270="",0,VLOOKUP(B270,$B$392:$D$394,Q270,FALSE))</f>
        <v>0</v>
      </c>
      <c r="D274" s="115">
        <f>IF(B270="",0,F270*300)</f>
        <v>0</v>
      </c>
      <c r="E274" s="99"/>
      <c r="F274" s="100"/>
      <c r="G274" s="129" t="s">
        <v>105</v>
      </c>
      <c r="H274" s="126"/>
      <c r="I274" s="134"/>
      <c r="J274" s="138"/>
      <c r="K274" s="139"/>
      <c r="L274" s="139"/>
      <c r="M274" s="137" t="str">
        <f t="shared" si="32"/>
        <v/>
      </c>
      <c r="R274" s="140">
        <f>SUM(C274:D274)</f>
        <v>0</v>
      </c>
    </row>
    <row r="275" spans="1:18">
      <c r="A275" s="218"/>
      <c r="B275" s="98"/>
      <c r="C275" s="99"/>
      <c r="D275" s="99"/>
      <c r="E275" s="99"/>
      <c r="F275" s="100"/>
      <c r="G275" s="129" t="s">
        <v>107</v>
      </c>
      <c r="H275" s="126"/>
      <c r="I275" s="134"/>
      <c r="J275" s="138"/>
      <c r="K275" s="139"/>
      <c r="L275" s="139"/>
      <c r="M275" s="137" t="str">
        <f t="shared" si="32"/>
        <v/>
      </c>
    </row>
    <row r="276" spans="1:18" ht="12" thickBot="1">
      <c r="A276" s="218"/>
      <c r="B276" s="116"/>
      <c r="C276" s="117"/>
      <c r="D276" s="117"/>
      <c r="E276" s="117"/>
      <c r="F276" s="118"/>
      <c r="G276" s="141" t="s">
        <v>109</v>
      </c>
      <c r="H276" s="142"/>
      <c r="I276" s="143"/>
      <c r="J276" s="144"/>
      <c r="K276" s="145"/>
      <c r="L276" s="145"/>
      <c r="M276" s="146" t="str">
        <f t="shared" si="32"/>
        <v/>
      </c>
    </row>
    <row r="277" spans="1:18" ht="22.5" customHeight="1">
      <c r="A277" s="217" t="s">
        <v>147</v>
      </c>
      <c r="B277" s="83" t="s">
        <v>116</v>
      </c>
      <c r="C277" s="84" t="s">
        <v>80</v>
      </c>
      <c r="D277" s="85" t="s">
        <v>81</v>
      </c>
      <c r="E277" s="85" t="s">
        <v>37</v>
      </c>
      <c r="F277" s="86" t="s">
        <v>82</v>
      </c>
      <c r="G277" s="83" t="s">
        <v>83</v>
      </c>
      <c r="H277" s="87" t="s">
        <v>34</v>
      </c>
      <c r="I277" s="87" t="s">
        <v>84</v>
      </c>
      <c r="J277" s="88" t="s">
        <v>38</v>
      </c>
      <c r="K277" s="89" t="s">
        <v>45</v>
      </c>
      <c r="L277" s="89" t="s">
        <v>85</v>
      </c>
      <c r="M277" s="90" t="s">
        <v>39</v>
      </c>
      <c r="Q277" s="78" t="s">
        <v>37</v>
      </c>
      <c r="R277" s="78" t="s">
        <v>113</v>
      </c>
    </row>
    <row r="278" spans="1:18">
      <c r="A278" s="218"/>
      <c r="B278" s="125"/>
      <c r="C278" s="126"/>
      <c r="D278" s="127"/>
      <c r="E278" s="127"/>
      <c r="F278" s="128"/>
      <c r="G278" s="129" t="s">
        <v>89</v>
      </c>
      <c r="H278" s="126"/>
      <c r="I278" s="126"/>
      <c r="J278" s="130"/>
      <c r="K278" s="131"/>
      <c r="L278" s="131"/>
      <c r="M278" s="132" t="str">
        <f>IF(J278="","",ROUNDDOWN((20170401-(YEAR(J278)*10000+MONTH(J278)*100+DAY(J278)))/10000,0))</f>
        <v/>
      </c>
      <c r="Q278" s="82">
        <f>IF(E278=$E$386,3,2)</f>
        <v>2</v>
      </c>
    </row>
    <row r="279" spans="1:18">
      <c r="A279" s="218"/>
      <c r="B279" s="98"/>
      <c r="C279" s="99"/>
      <c r="D279" s="99"/>
      <c r="E279" s="99"/>
      <c r="F279" s="100"/>
      <c r="G279" s="133" t="s">
        <v>93</v>
      </c>
      <c r="H279" s="134"/>
      <c r="I279" s="134"/>
      <c r="J279" s="135"/>
      <c r="K279" s="136"/>
      <c r="L279" s="136"/>
      <c r="M279" s="137" t="str">
        <f t="shared" ref="M279:M284" si="33">IF(J279="","",ROUNDDOWN((20170401-(YEAR(J279)*10000+MONTH(J279)*100+DAY(J279)))/10000,0))</f>
        <v/>
      </c>
    </row>
    <row r="280" spans="1:18" ht="12" customHeight="1" thickBot="1">
      <c r="A280" s="218"/>
      <c r="B280" s="106"/>
      <c r="C280" s="107" t="s">
        <v>96</v>
      </c>
      <c r="D280" s="108"/>
      <c r="E280" s="108"/>
      <c r="F280" s="100"/>
      <c r="G280" s="129" t="s">
        <v>97</v>
      </c>
      <c r="H280" s="126"/>
      <c r="I280" s="134"/>
      <c r="J280" s="138"/>
      <c r="K280" s="139"/>
      <c r="L280" s="139"/>
      <c r="M280" s="137" t="str">
        <f t="shared" si="33"/>
        <v/>
      </c>
    </row>
    <row r="281" spans="1:18">
      <c r="A281" s="218"/>
      <c r="B281" s="98"/>
      <c r="C281" s="111" t="s">
        <v>101</v>
      </c>
      <c r="D281" s="112" t="s">
        <v>114</v>
      </c>
      <c r="E281" s="113"/>
      <c r="F281" s="100"/>
      <c r="G281" s="129" t="s">
        <v>103</v>
      </c>
      <c r="H281" s="126"/>
      <c r="I281" s="134"/>
      <c r="J281" s="138"/>
      <c r="K281" s="139"/>
      <c r="L281" s="139"/>
      <c r="M281" s="137" t="str">
        <f t="shared" si="33"/>
        <v/>
      </c>
    </row>
    <row r="282" spans="1:18" ht="12" thickBot="1">
      <c r="A282" s="218"/>
      <c r="B282" s="98"/>
      <c r="C282" s="114">
        <f>IF(B278="",0,VLOOKUP(B278,$B$392:$D$394,Q278,FALSE))</f>
        <v>0</v>
      </c>
      <c r="D282" s="115">
        <f>IF(B278="",0,F278*300)</f>
        <v>0</v>
      </c>
      <c r="E282" s="99"/>
      <c r="F282" s="100"/>
      <c r="G282" s="129" t="s">
        <v>105</v>
      </c>
      <c r="H282" s="126"/>
      <c r="I282" s="134"/>
      <c r="J282" s="138"/>
      <c r="K282" s="139"/>
      <c r="L282" s="139"/>
      <c r="M282" s="137" t="str">
        <f t="shared" si="33"/>
        <v/>
      </c>
      <c r="R282" s="140">
        <f>SUM(C282:D282)</f>
        <v>0</v>
      </c>
    </row>
    <row r="283" spans="1:18">
      <c r="A283" s="218"/>
      <c r="B283" s="98"/>
      <c r="C283" s="99"/>
      <c r="D283" s="99"/>
      <c r="E283" s="99"/>
      <c r="F283" s="100"/>
      <c r="G283" s="129" t="s">
        <v>107</v>
      </c>
      <c r="H283" s="126"/>
      <c r="I283" s="134"/>
      <c r="J283" s="138"/>
      <c r="K283" s="139"/>
      <c r="L283" s="139"/>
      <c r="M283" s="137" t="str">
        <f t="shared" si="33"/>
        <v/>
      </c>
    </row>
    <row r="284" spans="1:18" ht="12" thickBot="1">
      <c r="A284" s="218"/>
      <c r="B284" s="116"/>
      <c r="C284" s="117"/>
      <c r="D284" s="117"/>
      <c r="E284" s="117"/>
      <c r="F284" s="118"/>
      <c r="G284" s="141" t="s">
        <v>109</v>
      </c>
      <c r="H284" s="142"/>
      <c r="I284" s="143"/>
      <c r="J284" s="144"/>
      <c r="K284" s="145"/>
      <c r="L284" s="145"/>
      <c r="M284" s="146" t="str">
        <f t="shared" si="33"/>
        <v/>
      </c>
    </row>
    <row r="285" spans="1:18" ht="22.5" customHeight="1">
      <c r="A285" s="217" t="s">
        <v>148</v>
      </c>
      <c r="B285" s="83" t="s">
        <v>116</v>
      </c>
      <c r="C285" s="84" t="s">
        <v>80</v>
      </c>
      <c r="D285" s="85" t="s">
        <v>81</v>
      </c>
      <c r="E285" s="85" t="s">
        <v>37</v>
      </c>
      <c r="F285" s="86" t="s">
        <v>82</v>
      </c>
      <c r="G285" s="83" t="s">
        <v>83</v>
      </c>
      <c r="H285" s="87" t="s">
        <v>34</v>
      </c>
      <c r="I285" s="87" t="s">
        <v>84</v>
      </c>
      <c r="J285" s="88" t="s">
        <v>38</v>
      </c>
      <c r="K285" s="89" t="s">
        <v>45</v>
      </c>
      <c r="L285" s="89" t="s">
        <v>85</v>
      </c>
      <c r="M285" s="90" t="s">
        <v>39</v>
      </c>
      <c r="Q285" s="78" t="s">
        <v>37</v>
      </c>
      <c r="R285" s="78" t="s">
        <v>113</v>
      </c>
    </row>
    <row r="286" spans="1:18">
      <c r="A286" s="218"/>
      <c r="B286" s="125"/>
      <c r="C286" s="126"/>
      <c r="D286" s="127"/>
      <c r="E286" s="127"/>
      <c r="F286" s="128"/>
      <c r="G286" s="129" t="s">
        <v>89</v>
      </c>
      <c r="H286" s="126"/>
      <c r="I286" s="126"/>
      <c r="J286" s="130"/>
      <c r="K286" s="131"/>
      <c r="L286" s="131"/>
      <c r="M286" s="132" t="str">
        <f>IF(J286="","",ROUNDDOWN((20170401-(YEAR(J286)*10000+MONTH(J286)*100+DAY(J286)))/10000,0))</f>
        <v/>
      </c>
      <c r="Q286" s="82">
        <f>IF(E286=$E$386,3,2)</f>
        <v>2</v>
      </c>
    </row>
    <row r="287" spans="1:18">
      <c r="A287" s="218"/>
      <c r="B287" s="98"/>
      <c r="C287" s="99"/>
      <c r="D287" s="99"/>
      <c r="E287" s="99"/>
      <c r="F287" s="100"/>
      <c r="G287" s="133" t="s">
        <v>93</v>
      </c>
      <c r="H287" s="134"/>
      <c r="I287" s="134"/>
      <c r="J287" s="135"/>
      <c r="K287" s="136"/>
      <c r="L287" s="136"/>
      <c r="M287" s="137" t="str">
        <f t="shared" ref="M287:M292" si="34">IF(J287="","",ROUNDDOWN((20170401-(YEAR(J287)*10000+MONTH(J287)*100+DAY(J287)))/10000,0))</f>
        <v/>
      </c>
    </row>
    <row r="288" spans="1:18" ht="12" customHeight="1" thickBot="1">
      <c r="A288" s="218"/>
      <c r="B288" s="106"/>
      <c r="C288" s="107" t="s">
        <v>96</v>
      </c>
      <c r="D288" s="108"/>
      <c r="E288" s="108"/>
      <c r="F288" s="100"/>
      <c r="G288" s="129" t="s">
        <v>97</v>
      </c>
      <c r="H288" s="126"/>
      <c r="I288" s="134"/>
      <c r="J288" s="138"/>
      <c r="K288" s="139"/>
      <c r="L288" s="139"/>
      <c r="M288" s="137" t="str">
        <f t="shared" si="34"/>
        <v/>
      </c>
    </row>
    <row r="289" spans="1:18">
      <c r="A289" s="218"/>
      <c r="B289" s="98"/>
      <c r="C289" s="111" t="s">
        <v>101</v>
      </c>
      <c r="D289" s="112" t="s">
        <v>114</v>
      </c>
      <c r="E289" s="113"/>
      <c r="F289" s="100"/>
      <c r="G289" s="129" t="s">
        <v>103</v>
      </c>
      <c r="H289" s="126"/>
      <c r="I289" s="134"/>
      <c r="J289" s="138"/>
      <c r="K289" s="139"/>
      <c r="L289" s="139"/>
      <c r="M289" s="137" t="str">
        <f t="shared" si="34"/>
        <v/>
      </c>
    </row>
    <row r="290" spans="1:18" ht="12" thickBot="1">
      <c r="A290" s="218"/>
      <c r="B290" s="98"/>
      <c r="C290" s="114">
        <f>IF(B286="",0,VLOOKUP(B286,$B$392:$D$394,Q286,FALSE))</f>
        <v>0</v>
      </c>
      <c r="D290" s="115">
        <f>IF(B286="",0,F286*300)</f>
        <v>0</v>
      </c>
      <c r="E290" s="99"/>
      <c r="F290" s="100"/>
      <c r="G290" s="129" t="s">
        <v>105</v>
      </c>
      <c r="H290" s="126"/>
      <c r="I290" s="134"/>
      <c r="J290" s="138"/>
      <c r="K290" s="139"/>
      <c r="L290" s="139"/>
      <c r="M290" s="137" t="str">
        <f t="shared" si="34"/>
        <v/>
      </c>
      <c r="R290" s="140">
        <f>SUM(C290:D290)</f>
        <v>0</v>
      </c>
    </row>
    <row r="291" spans="1:18">
      <c r="A291" s="218"/>
      <c r="B291" s="98"/>
      <c r="C291" s="99"/>
      <c r="D291" s="99"/>
      <c r="E291" s="99"/>
      <c r="F291" s="100"/>
      <c r="G291" s="129" t="s">
        <v>107</v>
      </c>
      <c r="H291" s="126"/>
      <c r="I291" s="134"/>
      <c r="J291" s="138"/>
      <c r="K291" s="139"/>
      <c r="L291" s="139"/>
      <c r="M291" s="137" t="str">
        <f t="shared" si="34"/>
        <v/>
      </c>
    </row>
    <row r="292" spans="1:18" ht="12" thickBot="1">
      <c r="A292" s="218"/>
      <c r="B292" s="116"/>
      <c r="C292" s="117"/>
      <c r="D292" s="117"/>
      <c r="E292" s="117"/>
      <c r="F292" s="118"/>
      <c r="G292" s="141" t="s">
        <v>109</v>
      </c>
      <c r="H292" s="142"/>
      <c r="I292" s="143"/>
      <c r="J292" s="144"/>
      <c r="K292" s="145"/>
      <c r="L292" s="145"/>
      <c r="M292" s="146" t="str">
        <f t="shared" si="34"/>
        <v/>
      </c>
    </row>
    <row r="293" spans="1:18" ht="22.5" customHeight="1">
      <c r="A293" s="217" t="s">
        <v>149</v>
      </c>
      <c r="B293" s="83" t="s">
        <v>116</v>
      </c>
      <c r="C293" s="84" t="s">
        <v>80</v>
      </c>
      <c r="D293" s="85" t="s">
        <v>81</v>
      </c>
      <c r="E293" s="85" t="s">
        <v>37</v>
      </c>
      <c r="F293" s="86" t="s">
        <v>82</v>
      </c>
      <c r="G293" s="83" t="s">
        <v>83</v>
      </c>
      <c r="H293" s="87" t="s">
        <v>34</v>
      </c>
      <c r="I293" s="87" t="s">
        <v>84</v>
      </c>
      <c r="J293" s="88" t="s">
        <v>38</v>
      </c>
      <c r="K293" s="89" t="s">
        <v>45</v>
      </c>
      <c r="L293" s="89" t="s">
        <v>85</v>
      </c>
      <c r="M293" s="90" t="s">
        <v>39</v>
      </c>
      <c r="Q293" s="78" t="s">
        <v>37</v>
      </c>
      <c r="R293" s="78" t="s">
        <v>113</v>
      </c>
    </row>
    <row r="294" spans="1:18">
      <c r="A294" s="218"/>
      <c r="B294" s="125"/>
      <c r="C294" s="126"/>
      <c r="D294" s="127"/>
      <c r="E294" s="127"/>
      <c r="F294" s="128"/>
      <c r="G294" s="129" t="s">
        <v>89</v>
      </c>
      <c r="H294" s="126"/>
      <c r="I294" s="126"/>
      <c r="J294" s="130"/>
      <c r="K294" s="131"/>
      <c r="L294" s="131"/>
      <c r="M294" s="132" t="str">
        <f>IF(J294="","",ROUNDDOWN((20170401-(YEAR(J294)*10000+MONTH(J294)*100+DAY(J294)))/10000,0))</f>
        <v/>
      </c>
      <c r="Q294" s="82">
        <f>IF(E294=$E$386,3,2)</f>
        <v>2</v>
      </c>
    </row>
    <row r="295" spans="1:18">
      <c r="A295" s="218"/>
      <c r="B295" s="98"/>
      <c r="C295" s="99"/>
      <c r="D295" s="99"/>
      <c r="E295" s="99"/>
      <c r="F295" s="100"/>
      <c r="G295" s="133" t="s">
        <v>93</v>
      </c>
      <c r="H295" s="134"/>
      <c r="I295" s="134"/>
      <c r="J295" s="135"/>
      <c r="K295" s="136"/>
      <c r="L295" s="136"/>
      <c r="M295" s="137" t="str">
        <f t="shared" ref="M295:M300" si="35">IF(J295="","",ROUNDDOWN((20170401-(YEAR(J295)*10000+MONTH(J295)*100+DAY(J295)))/10000,0))</f>
        <v/>
      </c>
    </row>
    <row r="296" spans="1:18" ht="12" customHeight="1" thickBot="1">
      <c r="A296" s="218"/>
      <c r="B296" s="106"/>
      <c r="C296" s="107" t="s">
        <v>96</v>
      </c>
      <c r="D296" s="108"/>
      <c r="E296" s="108"/>
      <c r="F296" s="100"/>
      <c r="G296" s="129" t="s">
        <v>97</v>
      </c>
      <c r="H296" s="126"/>
      <c r="I296" s="134"/>
      <c r="J296" s="138"/>
      <c r="K296" s="139"/>
      <c r="L296" s="139"/>
      <c r="M296" s="137" t="str">
        <f t="shared" si="35"/>
        <v/>
      </c>
    </row>
    <row r="297" spans="1:18">
      <c r="A297" s="218"/>
      <c r="B297" s="98"/>
      <c r="C297" s="111" t="s">
        <v>101</v>
      </c>
      <c r="D297" s="112" t="s">
        <v>114</v>
      </c>
      <c r="E297" s="113"/>
      <c r="F297" s="100"/>
      <c r="G297" s="129" t="s">
        <v>103</v>
      </c>
      <c r="H297" s="126"/>
      <c r="I297" s="134"/>
      <c r="J297" s="138"/>
      <c r="K297" s="139"/>
      <c r="L297" s="139"/>
      <c r="M297" s="137" t="str">
        <f t="shared" si="35"/>
        <v/>
      </c>
    </row>
    <row r="298" spans="1:18" ht="12" thickBot="1">
      <c r="A298" s="218"/>
      <c r="B298" s="98"/>
      <c r="C298" s="114">
        <f>IF(B294="",0,VLOOKUP(B294,$B$392:$D$394,Q294,FALSE))</f>
        <v>0</v>
      </c>
      <c r="D298" s="115">
        <f>IF(B294="",0,F294*300)</f>
        <v>0</v>
      </c>
      <c r="E298" s="99"/>
      <c r="F298" s="100"/>
      <c r="G298" s="129" t="s">
        <v>105</v>
      </c>
      <c r="H298" s="126"/>
      <c r="I298" s="134"/>
      <c r="J298" s="138"/>
      <c r="K298" s="139"/>
      <c r="L298" s="139"/>
      <c r="M298" s="137" t="str">
        <f t="shared" si="35"/>
        <v/>
      </c>
      <c r="R298" s="140">
        <f>SUM(C298:D298)</f>
        <v>0</v>
      </c>
    </row>
    <row r="299" spans="1:18">
      <c r="A299" s="218"/>
      <c r="B299" s="98"/>
      <c r="C299" s="99"/>
      <c r="D299" s="99"/>
      <c r="E299" s="99"/>
      <c r="F299" s="100"/>
      <c r="G299" s="129" t="s">
        <v>107</v>
      </c>
      <c r="H299" s="126"/>
      <c r="I299" s="134"/>
      <c r="J299" s="138"/>
      <c r="K299" s="139"/>
      <c r="L299" s="139"/>
      <c r="M299" s="137" t="str">
        <f t="shared" si="35"/>
        <v/>
      </c>
    </row>
    <row r="300" spans="1:18" ht="12" thickBot="1">
      <c r="A300" s="218"/>
      <c r="B300" s="116"/>
      <c r="C300" s="117"/>
      <c r="D300" s="117"/>
      <c r="E300" s="117"/>
      <c r="F300" s="118"/>
      <c r="G300" s="141" t="s">
        <v>109</v>
      </c>
      <c r="H300" s="142"/>
      <c r="I300" s="143"/>
      <c r="J300" s="144"/>
      <c r="K300" s="145"/>
      <c r="L300" s="145"/>
      <c r="M300" s="146" t="str">
        <f t="shared" si="35"/>
        <v/>
      </c>
    </row>
    <row r="301" spans="1:18" ht="22.5" customHeight="1">
      <c r="A301" s="217" t="s">
        <v>150</v>
      </c>
      <c r="B301" s="83" t="s">
        <v>116</v>
      </c>
      <c r="C301" s="84" t="s">
        <v>80</v>
      </c>
      <c r="D301" s="85" t="s">
        <v>81</v>
      </c>
      <c r="E301" s="85" t="s">
        <v>37</v>
      </c>
      <c r="F301" s="86" t="s">
        <v>82</v>
      </c>
      <c r="G301" s="83" t="s">
        <v>83</v>
      </c>
      <c r="H301" s="87" t="s">
        <v>34</v>
      </c>
      <c r="I301" s="87" t="s">
        <v>84</v>
      </c>
      <c r="J301" s="88" t="s">
        <v>38</v>
      </c>
      <c r="K301" s="89" t="s">
        <v>45</v>
      </c>
      <c r="L301" s="89" t="s">
        <v>85</v>
      </c>
      <c r="M301" s="90" t="s">
        <v>39</v>
      </c>
      <c r="Q301" s="78" t="s">
        <v>37</v>
      </c>
      <c r="R301" s="78" t="s">
        <v>113</v>
      </c>
    </row>
    <row r="302" spans="1:18">
      <c r="A302" s="218"/>
      <c r="B302" s="125"/>
      <c r="C302" s="126"/>
      <c r="D302" s="127"/>
      <c r="E302" s="127"/>
      <c r="F302" s="128"/>
      <c r="G302" s="129" t="s">
        <v>89</v>
      </c>
      <c r="H302" s="126"/>
      <c r="I302" s="126"/>
      <c r="J302" s="130"/>
      <c r="K302" s="131"/>
      <c r="L302" s="131"/>
      <c r="M302" s="132" t="str">
        <f>IF(J302="","",ROUNDDOWN((20170401-(YEAR(J302)*10000+MONTH(J302)*100+DAY(J302)))/10000,0))</f>
        <v/>
      </c>
      <c r="Q302" s="82">
        <f>IF(E302=$E$386,3,2)</f>
        <v>2</v>
      </c>
    </row>
    <row r="303" spans="1:18">
      <c r="A303" s="218"/>
      <c r="B303" s="98"/>
      <c r="C303" s="99"/>
      <c r="D303" s="99"/>
      <c r="E303" s="99"/>
      <c r="F303" s="100"/>
      <c r="G303" s="133" t="s">
        <v>93</v>
      </c>
      <c r="H303" s="134"/>
      <c r="I303" s="134"/>
      <c r="J303" s="135"/>
      <c r="K303" s="136"/>
      <c r="L303" s="136"/>
      <c r="M303" s="137" t="str">
        <f t="shared" ref="M303:M308" si="36">IF(J303="","",ROUNDDOWN((20170401-(YEAR(J303)*10000+MONTH(J303)*100+DAY(J303)))/10000,0))</f>
        <v/>
      </c>
    </row>
    <row r="304" spans="1:18" ht="12" customHeight="1" thickBot="1">
      <c r="A304" s="218"/>
      <c r="B304" s="106"/>
      <c r="C304" s="107" t="s">
        <v>96</v>
      </c>
      <c r="D304" s="108"/>
      <c r="E304" s="108"/>
      <c r="F304" s="100"/>
      <c r="G304" s="129" t="s">
        <v>97</v>
      </c>
      <c r="H304" s="126"/>
      <c r="I304" s="134"/>
      <c r="J304" s="138"/>
      <c r="K304" s="139"/>
      <c r="L304" s="139"/>
      <c r="M304" s="137" t="str">
        <f t="shared" si="36"/>
        <v/>
      </c>
    </row>
    <row r="305" spans="1:18">
      <c r="A305" s="218"/>
      <c r="B305" s="98"/>
      <c r="C305" s="111" t="s">
        <v>101</v>
      </c>
      <c r="D305" s="112" t="s">
        <v>114</v>
      </c>
      <c r="E305" s="113"/>
      <c r="F305" s="100"/>
      <c r="G305" s="129" t="s">
        <v>103</v>
      </c>
      <c r="H305" s="126"/>
      <c r="I305" s="134"/>
      <c r="J305" s="138"/>
      <c r="K305" s="139"/>
      <c r="L305" s="139"/>
      <c r="M305" s="137" t="str">
        <f t="shared" si="36"/>
        <v/>
      </c>
    </row>
    <row r="306" spans="1:18" ht="12" thickBot="1">
      <c r="A306" s="218"/>
      <c r="B306" s="98"/>
      <c r="C306" s="114">
        <f>IF(B302="",0,VLOOKUP(B302,$B$392:$D$394,Q302,FALSE))</f>
        <v>0</v>
      </c>
      <c r="D306" s="115">
        <f>IF(B302="",0,F302*300)</f>
        <v>0</v>
      </c>
      <c r="E306" s="99"/>
      <c r="F306" s="100"/>
      <c r="G306" s="129" t="s">
        <v>105</v>
      </c>
      <c r="H306" s="126"/>
      <c r="I306" s="134"/>
      <c r="J306" s="138"/>
      <c r="K306" s="139"/>
      <c r="L306" s="139"/>
      <c r="M306" s="137" t="str">
        <f t="shared" si="36"/>
        <v/>
      </c>
      <c r="R306" s="140">
        <f>SUM(C306:D306)</f>
        <v>0</v>
      </c>
    </row>
    <row r="307" spans="1:18">
      <c r="A307" s="218"/>
      <c r="B307" s="98"/>
      <c r="C307" s="99"/>
      <c r="D307" s="99"/>
      <c r="E307" s="99"/>
      <c r="F307" s="100"/>
      <c r="G307" s="129" t="s">
        <v>107</v>
      </c>
      <c r="H307" s="126"/>
      <c r="I307" s="134"/>
      <c r="J307" s="138"/>
      <c r="K307" s="139"/>
      <c r="L307" s="139"/>
      <c r="M307" s="137" t="str">
        <f t="shared" si="36"/>
        <v/>
      </c>
    </row>
    <row r="308" spans="1:18" ht="12" thickBot="1">
      <c r="A308" s="218"/>
      <c r="B308" s="116"/>
      <c r="C308" s="117"/>
      <c r="D308" s="117"/>
      <c r="E308" s="117"/>
      <c r="F308" s="118"/>
      <c r="G308" s="141" t="s">
        <v>109</v>
      </c>
      <c r="H308" s="142"/>
      <c r="I308" s="143"/>
      <c r="J308" s="144"/>
      <c r="K308" s="145"/>
      <c r="L308" s="145"/>
      <c r="M308" s="146" t="str">
        <f t="shared" si="36"/>
        <v/>
      </c>
    </row>
    <row r="309" spans="1:18" ht="22.5" customHeight="1">
      <c r="A309" s="217" t="s">
        <v>151</v>
      </c>
      <c r="B309" s="83" t="s">
        <v>116</v>
      </c>
      <c r="C309" s="84" t="s">
        <v>80</v>
      </c>
      <c r="D309" s="85" t="s">
        <v>81</v>
      </c>
      <c r="E309" s="85" t="s">
        <v>37</v>
      </c>
      <c r="F309" s="86" t="s">
        <v>82</v>
      </c>
      <c r="G309" s="83" t="s">
        <v>83</v>
      </c>
      <c r="H309" s="87" t="s">
        <v>34</v>
      </c>
      <c r="I309" s="87" t="s">
        <v>84</v>
      </c>
      <c r="J309" s="88" t="s">
        <v>38</v>
      </c>
      <c r="K309" s="89" t="s">
        <v>45</v>
      </c>
      <c r="L309" s="89" t="s">
        <v>85</v>
      </c>
      <c r="M309" s="90" t="s">
        <v>39</v>
      </c>
      <c r="Q309" s="78" t="s">
        <v>37</v>
      </c>
      <c r="R309" s="78" t="s">
        <v>113</v>
      </c>
    </row>
    <row r="310" spans="1:18">
      <c r="A310" s="218"/>
      <c r="B310" s="125"/>
      <c r="C310" s="126"/>
      <c r="D310" s="127"/>
      <c r="E310" s="127"/>
      <c r="F310" s="128"/>
      <c r="G310" s="129" t="s">
        <v>89</v>
      </c>
      <c r="H310" s="126"/>
      <c r="I310" s="126"/>
      <c r="J310" s="130"/>
      <c r="K310" s="131"/>
      <c r="L310" s="131"/>
      <c r="M310" s="132" t="str">
        <f>IF(J310="","",ROUNDDOWN((20170401-(YEAR(J310)*10000+MONTH(J310)*100+DAY(J310)))/10000,0))</f>
        <v/>
      </c>
      <c r="Q310" s="82">
        <f>IF(E310=$E$386,3,2)</f>
        <v>2</v>
      </c>
    </row>
    <row r="311" spans="1:18">
      <c r="A311" s="218"/>
      <c r="B311" s="98"/>
      <c r="C311" s="99"/>
      <c r="D311" s="99"/>
      <c r="E311" s="99"/>
      <c r="F311" s="100"/>
      <c r="G311" s="133" t="s">
        <v>93</v>
      </c>
      <c r="H311" s="134"/>
      <c r="I311" s="134"/>
      <c r="J311" s="135"/>
      <c r="K311" s="136"/>
      <c r="L311" s="136"/>
      <c r="M311" s="137" t="str">
        <f t="shared" ref="M311:M316" si="37">IF(J311="","",ROUNDDOWN((20170401-(YEAR(J311)*10000+MONTH(J311)*100+DAY(J311)))/10000,0))</f>
        <v/>
      </c>
    </row>
    <row r="312" spans="1:18" ht="12" customHeight="1" thickBot="1">
      <c r="A312" s="218"/>
      <c r="B312" s="106"/>
      <c r="C312" s="107" t="s">
        <v>96</v>
      </c>
      <c r="D312" s="108"/>
      <c r="E312" s="108"/>
      <c r="F312" s="100"/>
      <c r="G312" s="129" t="s">
        <v>97</v>
      </c>
      <c r="H312" s="126"/>
      <c r="I312" s="134"/>
      <c r="J312" s="138"/>
      <c r="K312" s="139"/>
      <c r="L312" s="139"/>
      <c r="M312" s="137" t="str">
        <f t="shared" si="37"/>
        <v/>
      </c>
    </row>
    <row r="313" spans="1:18">
      <c r="A313" s="218"/>
      <c r="B313" s="98"/>
      <c r="C313" s="111" t="s">
        <v>101</v>
      </c>
      <c r="D313" s="112" t="s">
        <v>114</v>
      </c>
      <c r="E313" s="113"/>
      <c r="F313" s="100"/>
      <c r="G313" s="129" t="s">
        <v>103</v>
      </c>
      <c r="H313" s="126"/>
      <c r="I313" s="134"/>
      <c r="J313" s="138"/>
      <c r="K313" s="139"/>
      <c r="L313" s="139"/>
      <c r="M313" s="137" t="str">
        <f t="shared" si="37"/>
        <v/>
      </c>
    </row>
    <row r="314" spans="1:18" ht="12" thickBot="1">
      <c r="A314" s="218"/>
      <c r="B314" s="98"/>
      <c r="C314" s="114">
        <f>IF(B310="",0,VLOOKUP(B310,$B$392:$D$394,Q310,FALSE))</f>
        <v>0</v>
      </c>
      <c r="D314" s="115">
        <f>IF(B310="",0,F310*300)</f>
        <v>0</v>
      </c>
      <c r="E314" s="99"/>
      <c r="F314" s="100"/>
      <c r="G314" s="129" t="s">
        <v>105</v>
      </c>
      <c r="H314" s="126"/>
      <c r="I314" s="134"/>
      <c r="J314" s="138"/>
      <c r="K314" s="139"/>
      <c r="L314" s="139"/>
      <c r="M314" s="137" t="str">
        <f t="shared" si="37"/>
        <v/>
      </c>
      <c r="R314" s="140">
        <f>SUM(C314:D314)</f>
        <v>0</v>
      </c>
    </row>
    <row r="315" spans="1:18">
      <c r="A315" s="218"/>
      <c r="B315" s="98"/>
      <c r="C315" s="99"/>
      <c r="D315" s="99"/>
      <c r="E315" s="99"/>
      <c r="F315" s="100"/>
      <c r="G315" s="129" t="s">
        <v>107</v>
      </c>
      <c r="H315" s="126"/>
      <c r="I315" s="134"/>
      <c r="J315" s="138"/>
      <c r="K315" s="139"/>
      <c r="L315" s="139"/>
      <c r="M315" s="137" t="str">
        <f t="shared" si="37"/>
        <v/>
      </c>
    </row>
    <row r="316" spans="1:18" ht="12" thickBot="1">
      <c r="A316" s="218"/>
      <c r="B316" s="116"/>
      <c r="C316" s="117"/>
      <c r="D316" s="117"/>
      <c r="E316" s="117"/>
      <c r="F316" s="118"/>
      <c r="G316" s="141" t="s">
        <v>109</v>
      </c>
      <c r="H316" s="142"/>
      <c r="I316" s="143"/>
      <c r="J316" s="144"/>
      <c r="K316" s="145"/>
      <c r="L316" s="145"/>
      <c r="M316" s="146" t="str">
        <f t="shared" si="37"/>
        <v/>
      </c>
    </row>
    <row r="317" spans="1:18" ht="22.5" customHeight="1">
      <c r="A317" s="217" t="s">
        <v>152</v>
      </c>
      <c r="B317" s="83" t="s">
        <v>116</v>
      </c>
      <c r="C317" s="84" t="s">
        <v>80</v>
      </c>
      <c r="D317" s="85" t="s">
        <v>81</v>
      </c>
      <c r="E317" s="85" t="s">
        <v>37</v>
      </c>
      <c r="F317" s="86" t="s">
        <v>82</v>
      </c>
      <c r="G317" s="83" t="s">
        <v>83</v>
      </c>
      <c r="H317" s="87" t="s">
        <v>34</v>
      </c>
      <c r="I317" s="87" t="s">
        <v>84</v>
      </c>
      <c r="J317" s="88" t="s">
        <v>38</v>
      </c>
      <c r="K317" s="89" t="s">
        <v>45</v>
      </c>
      <c r="L317" s="89" t="s">
        <v>85</v>
      </c>
      <c r="M317" s="90" t="s">
        <v>39</v>
      </c>
      <c r="Q317" s="78" t="s">
        <v>37</v>
      </c>
      <c r="R317" s="78" t="s">
        <v>113</v>
      </c>
    </row>
    <row r="318" spans="1:18">
      <c r="A318" s="218"/>
      <c r="B318" s="125"/>
      <c r="C318" s="126"/>
      <c r="D318" s="127"/>
      <c r="E318" s="127"/>
      <c r="F318" s="128"/>
      <c r="G318" s="129" t="s">
        <v>89</v>
      </c>
      <c r="H318" s="126"/>
      <c r="I318" s="126"/>
      <c r="J318" s="130"/>
      <c r="K318" s="131"/>
      <c r="L318" s="131"/>
      <c r="M318" s="132" t="str">
        <f>IF(J318="","",ROUNDDOWN((20170401-(YEAR(J318)*10000+MONTH(J318)*100+DAY(J318)))/10000,0))</f>
        <v/>
      </c>
      <c r="Q318" s="82">
        <f>IF(E318=$E$386,3,2)</f>
        <v>2</v>
      </c>
    </row>
    <row r="319" spans="1:18">
      <c r="A319" s="218"/>
      <c r="B319" s="98"/>
      <c r="C319" s="99"/>
      <c r="D319" s="99"/>
      <c r="E319" s="99"/>
      <c r="F319" s="100"/>
      <c r="G319" s="133" t="s">
        <v>93</v>
      </c>
      <c r="H319" s="134"/>
      <c r="I319" s="134"/>
      <c r="J319" s="135"/>
      <c r="K319" s="136"/>
      <c r="L319" s="136"/>
      <c r="M319" s="137" t="str">
        <f t="shared" ref="M319:M324" si="38">IF(J319="","",ROUNDDOWN((20170401-(YEAR(J319)*10000+MONTH(J319)*100+DAY(J319)))/10000,0))</f>
        <v/>
      </c>
    </row>
    <row r="320" spans="1:18" ht="12" customHeight="1" thickBot="1">
      <c r="A320" s="218"/>
      <c r="B320" s="106"/>
      <c r="C320" s="107" t="s">
        <v>96</v>
      </c>
      <c r="D320" s="108"/>
      <c r="E320" s="108"/>
      <c r="F320" s="100"/>
      <c r="G320" s="129" t="s">
        <v>97</v>
      </c>
      <c r="H320" s="126"/>
      <c r="I320" s="134"/>
      <c r="J320" s="138"/>
      <c r="K320" s="139"/>
      <c r="L320" s="139"/>
      <c r="M320" s="137" t="str">
        <f t="shared" si="38"/>
        <v/>
      </c>
    </row>
    <row r="321" spans="1:18">
      <c r="A321" s="218"/>
      <c r="B321" s="98"/>
      <c r="C321" s="111" t="s">
        <v>101</v>
      </c>
      <c r="D321" s="112" t="s">
        <v>114</v>
      </c>
      <c r="E321" s="113"/>
      <c r="F321" s="100"/>
      <c r="G321" s="129" t="s">
        <v>103</v>
      </c>
      <c r="H321" s="126"/>
      <c r="I321" s="134"/>
      <c r="J321" s="138"/>
      <c r="K321" s="139"/>
      <c r="L321" s="139"/>
      <c r="M321" s="137" t="str">
        <f t="shared" si="38"/>
        <v/>
      </c>
    </row>
    <row r="322" spans="1:18" ht="12" thickBot="1">
      <c r="A322" s="218"/>
      <c r="B322" s="98"/>
      <c r="C322" s="114">
        <f>IF(B318="",0,VLOOKUP(B318,$B$392:$D$394,Q318,FALSE))</f>
        <v>0</v>
      </c>
      <c r="D322" s="115">
        <f>IF(B318="",0,F318*300)</f>
        <v>0</v>
      </c>
      <c r="E322" s="99"/>
      <c r="F322" s="100"/>
      <c r="G322" s="129" t="s">
        <v>105</v>
      </c>
      <c r="H322" s="126"/>
      <c r="I322" s="134"/>
      <c r="J322" s="138"/>
      <c r="K322" s="139"/>
      <c r="L322" s="139"/>
      <c r="M322" s="137" t="str">
        <f t="shared" si="38"/>
        <v/>
      </c>
      <c r="R322" s="140">
        <f>SUM(C322:D322)</f>
        <v>0</v>
      </c>
    </row>
    <row r="323" spans="1:18">
      <c r="A323" s="218"/>
      <c r="B323" s="98"/>
      <c r="C323" s="99"/>
      <c r="D323" s="99"/>
      <c r="E323" s="99"/>
      <c r="F323" s="100"/>
      <c r="G323" s="129" t="s">
        <v>107</v>
      </c>
      <c r="H323" s="126"/>
      <c r="I323" s="134"/>
      <c r="J323" s="138"/>
      <c r="K323" s="139"/>
      <c r="L323" s="139"/>
      <c r="M323" s="137" t="str">
        <f t="shared" si="38"/>
        <v/>
      </c>
    </row>
    <row r="324" spans="1:18" ht="12" thickBot="1">
      <c r="A324" s="218"/>
      <c r="B324" s="116"/>
      <c r="C324" s="117"/>
      <c r="D324" s="117"/>
      <c r="E324" s="117"/>
      <c r="F324" s="118"/>
      <c r="G324" s="141" t="s">
        <v>109</v>
      </c>
      <c r="H324" s="142"/>
      <c r="I324" s="143"/>
      <c r="J324" s="144"/>
      <c r="K324" s="145"/>
      <c r="L324" s="145"/>
      <c r="M324" s="146" t="str">
        <f t="shared" si="38"/>
        <v/>
      </c>
    </row>
    <row r="325" spans="1:18" ht="22.5" customHeight="1">
      <c r="A325" s="217" t="s">
        <v>153</v>
      </c>
      <c r="B325" s="83" t="s">
        <v>116</v>
      </c>
      <c r="C325" s="84" t="s">
        <v>80</v>
      </c>
      <c r="D325" s="85" t="s">
        <v>81</v>
      </c>
      <c r="E325" s="85" t="s">
        <v>37</v>
      </c>
      <c r="F325" s="86" t="s">
        <v>82</v>
      </c>
      <c r="G325" s="83" t="s">
        <v>83</v>
      </c>
      <c r="H325" s="87" t="s">
        <v>34</v>
      </c>
      <c r="I325" s="87" t="s">
        <v>84</v>
      </c>
      <c r="J325" s="88" t="s">
        <v>38</v>
      </c>
      <c r="K325" s="89" t="s">
        <v>45</v>
      </c>
      <c r="L325" s="89" t="s">
        <v>85</v>
      </c>
      <c r="M325" s="90" t="s">
        <v>39</v>
      </c>
      <c r="Q325" s="78" t="s">
        <v>37</v>
      </c>
      <c r="R325" s="78" t="s">
        <v>113</v>
      </c>
    </row>
    <row r="326" spans="1:18">
      <c r="A326" s="218"/>
      <c r="B326" s="125"/>
      <c r="C326" s="126"/>
      <c r="D326" s="127"/>
      <c r="E326" s="127"/>
      <c r="F326" s="128"/>
      <c r="G326" s="129" t="s">
        <v>89</v>
      </c>
      <c r="H326" s="126"/>
      <c r="I326" s="126"/>
      <c r="J326" s="130"/>
      <c r="K326" s="131"/>
      <c r="L326" s="131"/>
      <c r="M326" s="132" t="str">
        <f>IF(J326="","",ROUNDDOWN((20170401-(YEAR(J326)*10000+MONTH(J326)*100+DAY(J326)))/10000,0))</f>
        <v/>
      </c>
      <c r="Q326" s="82">
        <f>IF(E326=$E$386,3,2)</f>
        <v>2</v>
      </c>
    </row>
    <row r="327" spans="1:18">
      <c r="A327" s="218"/>
      <c r="B327" s="98"/>
      <c r="C327" s="99"/>
      <c r="D327" s="99"/>
      <c r="E327" s="99"/>
      <c r="F327" s="100"/>
      <c r="G327" s="133" t="s">
        <v>93</v>
      </c>
      <c r="H327" s="134"/>
      <c r="I327" s="134"/>
      <c r="J327" s="135"/>
      <c r="K327" s="136"/>
      <c r="L327" s="136"/>
      <c r="M327" s="137" t="str">
        <f t="shared" ref="M327:M332" si="39">IF(J327="","",ROUNDDOWN((20170401-(YEAR(J327)*10000+MONTH(J327)*100+DAY(J327)))/10000,0))</f>
        <v/>
      </c>
    </row>
    <row r="328" spans="1:18" ht="12" customHeight="1" thickBot="1">
      <c r="A328" s="218"/>
      <c r="B328" s="106"/>
      <c r="C328" s="107" t="s">
        <v>96</v>
      </c>
      <c r="D328" s="108"/>
      <c r="E328" s="108"/>
      <c r="F328" s="100"/>
      <c r="G328" s="129" t="s">
        <v>97</v>
      </c>
      <c r="H328" s="126"/>
      <c r="I328" s="134"/>
      <c r="J328" s="138"/>
      <c r="K328" s="139"/>
      <c r="L328" s="139"/>
      <c r="M328" s="137" t="str">
        <f t="shared" si="39"/>
        <v/>
      </c>
    </row>
    <row r="329" spans="1:18">
      <c r="A329" s="218"/>
      <c r="B329" s="98"/>
      <c r="C329" s="111" t="s">
        <v>101</v>
      </c>
      <c r="D329" s="112" t="s">
        <v>114</v>
      </c>
      <c r="E329" s="113"/>
      <c r="F329" s="100"/>
      <c r="G329" s="129" t="s">
        <v>103</v>
      </c>
      <c r="H329" s="126"/>
      <c r="I329" s="134"/>
      <c r="J329" s="138"/>
      <c r="K329" s="139"/>
      <c r="L329" s="139"/>
      <c r="M329" s="137" t="str">
        <f t="shared" si="39"/>
        <v/>
      </c>
    </row>
    <row r="330" spans="1:18" ht="12" thickBot="1">
      <c r="A330" s="218"/>
      <c r="B330" s="98"/>
      <c r="C330" s="114">
        <f>IF(B326="",0,VLOOKUP(B326,$B$392:$D$394,Q326,FALSE))</f>
        <v>0</v>
      </c>
      <c r="D330" s="115">
        <f>IF(B326="",0,F326*300)</f>
        <v>0</v>
      </c>
      <c r="E330" s="99"/>
      <c r="F330" s="100"/>
      <c r="G330" s="129" t="s">
        <v>105</v>
      </c>
      <c r="H330" s="126"/>
      <c r="I330" s="134"/>
      <c r="J330" s="138"/>
      <c r="K330" s="139"/>
      <c r="L330" s="139"/>
      <c r="M330" s="137" t="str">
        <f t="shared" si="39"/>
        <v/>
      </c>
      <c r="R330" s="140">
        <f>SUM(C330:D330)</f>
        <v>0</v>
      </c>
    </row>
    <row r="331" spans="1:18">
      <c r="A331" s="218"/>
      <c r="B331" s="98"/>
      <c r="C331" s="99"/>
      <c r="D331" s="99"/>
      <c r="E331" s="99"/>
      <c r="F331" s="100"/>
      <c r="G331" s="129" t="s">
        <v>107</v>
      </c>
      <c r="H331" s="126"/>
      <c r="I331" s="134"/>
      <c r="J331" s="138"/>
      <c r="K331" s="139"/>
      <c r="L331" s="139"/>
      <c r="M331" s="137" t="str">
        <f t="shared" si="39"/>
        <v/>
      </c>
    </row>
    <row r="332" spans="1:18" ht="12" thickBot="1">
      <c r="A332" s="218"/>
      <c r="B332" s="116"/>
      <c r="C332" s="117"/>
      <c r="D332" s="117"/>
      <c r="E332" s="117"/>
      <c r="F332" s="118"/>
      <c r="G332" s="141" t="s">
        <v>109</v>
      </c>
      <c r="H332" s="142"/>
      <c r="I332" s="143"/>
      <c r="J332" s="144"/>
      <c r="K332" s="145"/>
      <c r="L332" s="145"/>
      <c r="M332" s="146" t="str">
        <f t="shared" si="39"/>
        <v/>
      </c>
    </row>
    <row r="333" spans="1:18" ht="22.5" customHeight="1">
      <c r="A333" s="217" t="s">
        <v>154</v>
      </c>
      <c r="B333" s="83" t="s">
        <v>116</v>
      </c>
      <c r="C333" s="84" t="s">
        <v>80</v>
      </c>
      <c r="D333" s="85" t="s">
        <v>81</v>
      </c>
      <c r="E333" s="85" t="s">
        <v>37</v>
      </c>
      <c r="F333" s="86" t="s">
        <v>82</v>
      </c>
      <c r="G333" s="83" t="s">
        <v>83</v>
      </c>
      <c r="H333" s="87" t="s">
        <v>34</v>
      </c>
      <c r="I333" s="87" t="s">
        <v>84</v>
      </c>
      <c r="J333" s="88" t="s">
        <v>38</v>
      </c>
      <c r="K333" s="89" t="s">
        <v>45</v>
      </c>
      <c r="L333" s="89" t="s">
        <v>85</v>
      </c>
      <c r="M333" s="90" t="s">
        <v>39</v>
      </c>
      <c r="Q333" s="78" t="s">
        <v>37</v>
      </c>
      <c r="R333" s="78" t="s">
        <v>113</v>
      </c>
    </row>
    <row r="334" spans="1:18">
      <c r="A334" s="218"/>
      <c r="B334" s="125"/>
      <c r="C334" s="126"/>
      <c r="D334" s="127"/>
      <c r="E334" s="127"/>
      <c r="F334" s="128"/>
      <c r="G334" s="129" t="s">
        <v>89</v>
      </c>
      <c r="H334" s="126"/>
      <c r="I334" s="126"/>
      <c r="J334" s="130"/>
      <c r="K334" s="131"/>
      <c r="L334" s="131"/>
      <c r="M334" s="132" t="str">
        <f>IF(J334="","",ROUNDDOWN((20170401-(YEAR(J334)*10000+MONTH(J334)*100+DAY(J334)))/10000,0))</f>
        <v/>
      </c>
      <c r="Q334" s="82">
        <f>IF(E334=$E$386,3,2)</f>
        <v>2</v>
      </c>
    </row>
    <row r="335" spans="1:18">
      <c r="A335" s="218"/>
      <c r="B335" s="98"/>
      <c r="C335" s="99"/>
      <c r="D335" s="99"/>
      <c r="E335" s="99"/>
      <c r="F335" s="100"/>
      <c r="G335" s="133" t="s">
        <v>93</v>
      </c>
      <c r="H335" s="134"/>
      <c r="I335" s="134"/>
      <c r="J335" s="135"/>
      <c r="K335" s="136"/>
      <c r="L335" s="136"/>
      <c r="M335" s="137" t="str">
        <f t="shared" ref="M335:M340" si="40">IF(J335="","",ROUNDDOWN((20170401-(YEAR(J335)*10000+MONTH(J335)*100+DAY(J335)))/10000,0))</f>
        <v/>
      </c>
    </row>
    <row r="336" spans="1:18" ht="12" customHeight="1" thickBot="1">
      <c r="A336" s="218"/>
      <c r="B336" s="106"/>
      <c r="C336" s="107" t="s">
        <v>96</v>
      </c>
      <c r="D336" s="108"/>
      <c r="E336" s="108"/>
      <c r="F336" s="100"/>
      <c r="G336" s="129" t="s">
        <v>97</v>
      </c>
      <c r="H336" s="126"/>
      <c r="I336" s="134"/>
      <c r="J336" s="138"/>
      <c r="K336" s="139"/>
      <c r="L336" s="139"/>
      <c r="M336" s="137" t="str">
        <f t="shared" si="40"/>
        <v/>
      </c>
    </row>
    <row r="337" spans="1:18">
      <c r="A337" s="218"/>
      <c r="B337" s="98"/>
      <c r="C337" s="111" t="s">
        <v>101</v>
      </c>
      <c r="D337" s="112" t="s">
        <v>114</v>
      </c>
      <c r="E337" s="113"/>
      <c r="F337" s="100"/>
      <c r="G337" s="129" t="s">
        <v>103</v>
      </c>
      <c r="H337" s="126"/>
      <c r="I337" s="134"/>
      <c r="J337" s="138"/>
      <c r="K337" s="139"/>
      <c r="L337" s="139"/>
      <c r="M337" s="137" t="str">
        <f t="shared" si="40"/>
        <v/>
      </c>
    </row>
    <row r="338" spans="1:18" ht="12" thickBot="1">
      <c r="A338" s="218"/>
      <c r="B338" s="98"/>
      <c r="C338" s="114">
        <f>IF(B334="",0,VLOOKUP(B334,$B$392:$D$394,Q334,FALSE))</f>
        <v>0</v>
      </c>
      <c r="D338" s="115">
        <f>IF(B334="",0,F334*300)</f>
        <v>0</v>
      </c>
      <c r="E338" s="99"/>
      <c r="F338" s="100"/>
      <c r="G338" s="129" t="s">
        <v>105</v>
      </c>
      <c r="H338" s="126"/>
      <c r="I338" s="134"/>
      <c r="J338" s="138"/>
      <c r="K338" s="139"/>
      <c r="L338" s="139"/>
      <c r="M338" s="137" t="str">
        <f t="shared" si="40"/>
        <v/>
      </c>
      <c r="R338" s="140">
        <f>SUM(C338:D338)</f>
        <v>0</v>
      </c>
    </row>
    <row r="339" spans="1:18">
      <c r="A339" s="218"/>
      <c r="B339" s="98"/>
      <c r="C339" s="99"/>
      <c r="D339" s="99"/>
      <c r="E339" s="99"/>
      <c r="F339" s="100"/>
      <c r="G339" s="129" t="s">
        <v>107</v>
      </c>
      <c r="H339" s="126"/>
      <c r="I339" s="134"/>
      <c r="J339" s="138"/>
      <c r="K339" s="139"/>
      <c r="L339" s="139"/>
      <c r="M339" s="137" t="str">
        <f t="shared" si="40"/>
        <v/>
      </c>
    </row>
    <row r="340" spans="1:18" ht="12" thickBot="1">
      <c r="A340" s="218"/>
      <c r="B340" s="116"/>
      <c r="C340" s="117"/>
      <c r="D340" s="117"/>
      <c r="E340" s="117"/>
      <c r="F340" s="118"/>
      <c r="G340" s="141" t="s">
        <v>109</v>
      </c>
      <c r="H340" s="142"/>
      <c r="I340" s="143"/>
      <c r="J340" s="144"/>
      <c r="K340" s="145"/>
      <c r="L340" s="145"/>
      <c r="M340" s="146" t="str">
        <f t="shared" si="40"/>
        <v/>
      </c>
    </row>
    <row r="346" spans="1:18">
      <c r="R346" s="140"/>
    </row>
    <row r="354" spans="18:18" s="78" customFormat="1">
      <c r="R354" s="140"/>
    </row>
    <row r="384" spans="6:6" s="78" customFormat="1">
      <c r="F384" s="78">
        <v>0</v>
      </c>
    </row>
    <row r="385" spans="2:6" s="78" customFormat="1">
      <c r="B385" s="78" t="s">
        <v>86</v>
      </c>
      <c r="D385" s="78" t="s">
        <v>88</v>
      </c>
      <c r="E385" s="78" t="s">
        <v>66</v>
      </c>
      <c r="F385" s="78">
        <v>1</v>
      </c>
    </row>
    <row r="386" spans="2:6" s="78" customFormat="1">
      <c r="B386" s="78" t="s">
        <v>155</v>
      </c>
      <c r="D386" s="78" t="s">
        <v>156</v>
      </c>
      <c r="E386" s="78" t="s">
        <v>157</v>
      </c>
      <c r="F386" s="78">
        <v>2</v>
      </c>
    </row>
    <row r="387" spans="2:6" s="78" customFormat="1">
      <c r="D387" s="78" t="s">
        <v>158</v>
      </c>
      <c r="F387" s="78">
        <v>3</v>
      </c>
    </row>
    <row r="392" spans="2:6" s="78" customFormat="1">
      <c r="B392" s="147"/>
      <c r="C392" s="147" t="str">
        <f>E385</f>
        <v>一般</v>
      </c>
      <c r="D392" s="147" t="str">
        <f>E386</f>
        <v>学生・生徒のみ</v>
      </c>
    </row>
    <row r="393" spans="2:6" s="78" customFormat="1">
      <c r="B393" s="147" t="str">
        <f>B385</f>
        <v>クラブ7人リレー</v>
      </c>
      <c r="C393" s="148">
        <v>21000</v>
      </c>
      <c r="D393" s="148">
        <v>16800</v>
      </c>
    </row>
    <row r="394" spans="2:6" s="78" customFormat="1">
      <c r="B394" s="147" t="str">
        <f>B386</f>
        <v>ベテランリレー</v>
      </c>
      <c r="C394" s="148">
        <v>12000</v>
      </c>
      <c r="D394" s="148">
        <v>9600</v>
      </c>
    </row>
    <row r="396" spans="2:6" s="78" customFormat="1" ht="13.5">
      <c r="C396" s="149"/>
      <c r="D396" s="149"/>
      <c r="E396" s="220"/>
      <c r="F396" s="150"/>
    </row>
    <row r="397" spans="2:6" s="78" customFormat="1" ht="13.5">
      <c r="C397" s="149"/>
      <c r="D397" s="149"/>
      <c r="E397" s="220"/>
      <c r="F397" s="149"/>
    </row>
  </sheetData>
  <sheetProtection password="8009" sheet="1" objects="1" scenarios="1"/>
  <mergeCells count="42">
    <mergeCell ref="E396:E397"/>
    <mergeCell ref="A253:A260"/>
    <mergeCell ref="A261:A268"/>
    <mergeCell ref="A269:A276"/>
    <mergeCell ref="A277:A284"/>
    <mergeCell ref="A285:A292"/>
    <mergeCell ref="A293:A300"/>
    <mergeCell ref="A301:A308"/>
    <mergeCell ref="A309:A316"/>
    <mergeCell ref="A317:A324"/>
    <mergeCell ref="A325:A332"/>
    <mergeCell ref="A333:A340"/>
    <mergeCell ref="A245:A252"/>
    <mergeCell ref="A157:A164"/>
    <mergeCell ref="A165:A172"/>
    <mergeCell ref="A173:A180"/>
    <mergeCell ref="A181:A188"/>
    <mergeCell ref="A189:A196"/>
    <mergeCell ref="A197:A204"/>
    <mergeCell ref="A205:A212"/>
    <mergeCell ref="A213:A220"/>
    <mergeCell ref="A221:A228"/>
    <mergeCell ref="A229:A236"/>
    <mergeCell ref="A237:A244"/>
    <mergeCell ref="A149:A156"/>
    <mergeCell ref="A61:A68"/>
    <mergeCell ref="A69:A76"/>
    <mergeCell ref="A77:A84"/>
    <mergeCell ref="A85:A92"/>
    <mergeCell ref="A93:A100"/>
    <mergeCell ref="A101:A108"/>
    <mergeCell ref="A109:A116"/>
    <mergeCell ref="A117:A124"/>
    <mergeCell ref="A125:A132"/>
    <mergeCell ref="A133:A140"/>
    <mergeCell ref="A141:A148"/>
    <mergeCell ref="A53:A60"/>
    <mergeCell ref="A13:A20"/>
    <mergeCell ref="A21:A28"/>
    <mergeCell ref="A29:A36"/>
    <mergeCell ref="A37:A44"/>
    <mergeCell ref="A45:A52"/>
  </mergeCells>
  <phoneticPr fontId="3"/>
  <dataValidations count="6">
    <dataValidation type="textLength" operator="lessThanOrEqual" allowBlank="1" showErrorMessage="1" promptTitle="チーム名" prompt="代表・正規チームにおいては、_x000a_「クラブ名」+「-A」、「-B」としてください_x000a_例：折円OLC-A, 折円OLC-C_x000a_" sqref="C14 C22 C30 C38 C46 C54 C62 C70 C78 C86 C94 C102 C110 C118 C126 C134 C142 C150 C158 C166 C174 C182 C190 C198 C206 C214 C222 C230 C238 C246 C254 C262 C270 C278 C286 C294 C302 C310 C318 C326 C334">
      <formula1>15</formula1>
    </dataValidation>
    <dataValidation type="list" allowBlank="1" showInputMessage="1" showErrorMessage="1" sqref="F14 F142 F134 F126 F118 F110 F102 F94 F86 F78 F70 F62 F54 F46 F38 F30 F22 F270 F262 F254 F246 F238 F230 F222 F214 F206 F198 F190 F182 F174 F166 F158 F150 F334 F326 F318 F310 F302 F294 F286 F278">
      <formula1>$F$384:$F$387</formula1>
    </dataValidation>
    <dataValidation type="list" allowBlank="1" showInputMessage="1" showErrorMessage="1" sqref="E14 E142 E134 E126 E118 E110 E102 E94 E86 E78 E70 E62 E54 E46 E38 E30 E22 E270 E262 E254 E246 E238 E230 E222 E214 E206 E198 E190 E182 E174 E166 E158 E150 E334 E326 E318 E310 E302 E294 E286 E278">
      <formula1>$E$384:$E$386</formula1>
    </dataValidation>
    <dataValidation type="list" allowBlank="1" showInputMessage="1" showErrorMessage="1" sqref="D14 D142 D134 D126 D118 D110 D102 D94 D86 D78 D70 D62 D54 D46 D38 D30 D22 D270 D262 D254 D246 D238 D230 D222 D214 D206 D198 D190 D182 D174 D166 D158 D150 D334 D326 D318 D310 D302 D294 D286 D278">
      <formula1>$D$384:$D$387</formula1>
    </dataValidation>
    <dataValidation type="list" allowBlank="1" showInputMessage="1" showErrorMessage="1" sqref="B14 B142 B134 B126 B118 B110 B102 B94 B86 B78 B70 B62 B54 B46 B38 B30 B22 B270 B262 B254 B246 B238 B230 B222 B214 B206 B198 B190 B182 B174 B166 B158 B150 B334 B326 B318 B310 B302 B294 B286 B278">
      <formula1>$B$384:$B$386</formula1>
    </dataValidation>
    <dataValidation type="list" allowBlank="1" showInputMessage="1" showErrorMessage="1" promptTitle="性別" prompt="選択してください" sqref="I14:I20 I30:I36 I46:I52 I70:I76 I22:I28 I38:I44 I62:I68 I78:I84 I54:I60 I102:I108 I94:I100 I110:I116 I86:I92 I134:I140 I126:I132 I142:I148 I118:I124 I158:I164 I174:I180 I198:I204 I150:I156 I166:I172 I190:I196 I206:I212 I182:I188 I230:I236 I222:I228 I238:I244 I214:I220 I262:I268 I254:I260 I270:I276 I246:I252 I294:I300 I286:I292 I302:I308 I278:I284 I326:I332 I318:I324 I334:I340 I310:I316">
      <formula1>"男,女"</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workbookViewId="0">
      <selection activeCell="B21" sqref="B21"/>
    </sheetView>
  </sheetViews>
  <sheetFormatPr defaultRowHeight="11.25"/>
  <cols>
    <col min="1" max="1" width="3.25" style="78" customWidth="1"/>
    <col min="2" max="2" width="17.25" style="78" customWidth="1"/>
    <col min="3" max="3" width="7.875" style="78" customWidth="1"/>
    <col min="4" max="4" width="8.75" style="78" customWidth="1"/>
    <col min="5" max="5" width="14.625" style="78" customWidth="1"/>
    <col min="6" max="6" width="9.5" style="78" customWidth="1"/>
    <col min="7" max="7" width="4.75" style="78" bestFit="1" customWidth="1"/>
    <col min="8" max="8" width="13.625" style="78" customWidth="1"/>
    <col min="9" max="9" width="4.75" style="78" bestFit="1" customWidth="1"/>
    <col min="10" max="10" width="10.25" style="75" customWidth="1"/>
    <col min="11" max="11" width="13.875" style="75" customWidth="1"/>
    <col min="12" max="12" width="6" style="75" customWidth="1"/>
    <col min="13" max="13" width="4.75" style="78" bestFit="1" customWidth="1"/>
    <col min="14" max="14" width="3.25" style="81" customWidth="1"/>
    <col min="15" max="15" width="13.625" style="78" customWidth="1"/>
    <col min="16" max="16" width="8.75" style="78" customWidth="1"/>
    <col min="17" max="17" width="9.5" style="78" customWidth="1"/>
    <col min="18" max="18" width="13.875" style="78" customWidth="1"/>
    <col min="19" max="19" width="6" style="78" customWidth="1"/>
    <col min="20" max="20" width="14" style="78" bestFit="1" customWidth="1"/>
    <col min="21" max="16384" width="9" style="78"/>
  </cols>
  <sheetData>
    <row r="1" spans="1:20" s="41" customFormat="1" ht="21">
      <c r="B1" s="42" t="s">
        <v>159</v>
      </c>
      <c r="J1" s="43"/>
      <c r="K1" s="43"/>
      <c r="L1" s="43"/>
      <c r="N1" s="77"/>
    </row>
    <row r="2" spans="1:20" ht="15" thickBot="1">
      <c r="B2" s="79"/>
      <c r="H2" s="80"/>
    </row>
    <row r="3" spans="1:20">
      <c r="B3" s="151" t="s">
        <v>160</v>
      </c>
      <c r="C3" s="152">
        <f>SUM(C4:C5)</f>
        <v>0</v>
      </c>
      <c r="H3" s="82"/>
    </row>
    <row r="4" spans="1:20">
      <c r="B4" s="153" t="s">
        <v>161</v>
      </c>
      <c r="C4" s="154">
        <f>SUM(E25,E32,E39,E46,E53,E60,E67,E74,E81,E88,E95,E102,E109,E116,E123,E130,E137,E144,E151,E158)</f>
        <v>0</v>
      </c>
      <c r="H4" s="82"/>
    </row>
    <row r="5" spans="1:20" ht="12" thickBot="1">
      <c r="B5" s="155" t="s">
        <v>162</v>
      </c>
      <c r="C5" s="156">
        <f>T45</f>
        <v>0</v>
      </c>
      <c r="H5" s="82"/>
    </row>
    <row r="6" spans="1:20">
      <c r="H6" s="82"/>
    </row>
    <row r="7" spans="1:20">
      <c r="H7" s="82"/>
    </row>
    <row r="8" spans="1:20">
      <c r="H8" s="82"/>
    </row>
    <row r="9" spans="1:20">
      <c r="H9" s="82"/>
    </row>
    <row r="10" spans="1:20" ht="18.75">
      <c r="B10" s="157" t="s">
        <v>163</v>
      </c>
      <c r="H10" s="82"/>
      <c r="O10" s="157" t="s">
        <v>164</v>
      </c>
    </row>
    <row r="11" spans="1:20">
      <c r="H11" s="82"/>
    </row>
    <row r="12" spans="1:20" ht="12" thickBot="1">
      <c r="H12" s="80"/>
    </row>
    <row r="13" spans="1:20" ht="23.25" thickBot="1">
      <c r="A13" s="223" t="s">
        <v>55</v>
      </c>
      <c r="B13" s="158" t="s">
        <v>80</v>
      </c>
      <c r="C13" s="159" t="s">
        <v>81</v>
      </c>
      <c r="D13" s="159" t="s">
        <v>37</v>
      </c>
      <c r="E13" s="160" t="s">
        <v>165</v>
      </c>
      <c r="F13" s="161" t="s">
        <v>82</v>
      </c>
      <c r="G13" s="162" t="s">
        <v>83</v>
      </c>
      <c r="H13" s="163" t="s">
        <v>34</v>
      </c>
      <c r="I13" s="163" t="s">
        <v>84</v>
      </c>
      <c r="J13" s="164" t="s">
        <v>38</v>
      </c>
      <c r="K13" s="165" t="s">
        <v>45</v>
      </c>
      <c r="L13" s="165" t="s">
        <v>85</v>
      </c>
      <c r="M13" s="166" t="s">
        <v>39</v>
      </c>
      <c r="N13" s="225" t="s">
        <v>55</v>
      </c>
      <c r="O13" s="167" t="s">
        <v>34</v>
      </c>
      <c r="P13" s="168" t="s">
        <v>37</v>
      </c>
      <c r="Q13" s="169" t="s">
        <v>41</v>
      </c>
      <c r="R13" s="170" t="s">
        <v>45</v>
      </c>
      <c r="S13" s="170" t="s">
        <v>85</v>
      </c>
      <c r="T13" s="171" t="s">
        <v>166</v>
      </c>
    </row>
    <row r="14" spans="1:20">
      <c r="A14" s="223"/>
      <c r="B14" s="91" t="s">
        <v>167</v>
      </c>
      <c r="C14" s="92" t="s">
        <v>168</v>
      </c>
      <c r="D14" s="93" t="s">
        <v>169</v>
      </c>
      <c r="E14" s="93">
        <v>0</v>
      </c>
      <c r="F14" s="94">
        <v>2</v>
      </c>
      <c r="G14" s="91" t="s">
        <v>89</v>
      </c>
      <c r="H14" s="92" t="s">
        <v>170</v>
      </c>
      <c r="I14" s="92" t="s">
        <v>171</v>
      </c>
      <c r="J14" s="95">
        <v>31273</v>
      </c>
      <c r="K14" s="96" t="s">
        <v>172</v>
      </c>
      <c r="L14" s="96" t="s">
        <v>173</v>
      </c>
      <c r="M14" s="97">
        <f>IF(J14="","",ROUNDDOWN((20170401-(YEAR(J14)*10000+MONTH(J14)*100+DAY(J14)))/10000,0))</f>
        <v>31</v>
      </c>
      <c r="N14" s="226"/>
      <c r="O14" s="101" t="s">
        <v>174</v>
      </c>
      <c r="P14" s="102" t="s">
        <v>169</v>
      </c>
      <c r="Q14" s="102">
        <v>572211</v>
      </c>
      <c r="R14" s="95" t="s">
        <v>175</v>
      </c>
      <c r="S14" s="103" t="s">
        <v>176</v>
      </c>
      <c r="T14" s="172">
        <f>IF(OR(O14="",P14=""),0,IF(P14="一般",2500,2000)+IF(Q14="",300,0))</f>
        <v>2500</v>
      </c>
    </row>
    <row r="15" spans="1:20">
      <c r="A15" s="223"/>
      <c r="B15" s="98"/>
      <c r="C15" s="99"/>
      <c r="D15" s="99"/>
      <c r="E15" s="99"/>
      <c r="F15" s="100"/>
      <c r="G15" s="101" t="s">
        <v>93</v>
      </c>
      <c r="H15" s="102" t="s">
        <v>177</v>
      </c>
      <c r="I15" s="102" t="s">
        <v>171</v>
      </c>
      <c r="J15" s="95">
        <v>31274</v>
      </c>
      <c r="K15" s="104" t="s">
        <v>178</v>
      </c>
      <c r="L15" s="104" t="s">
        <v>179</v>
      </c>
      <c r="M15" s="105">
        <f t="shared" ref="M15:M19" si="0">IF(J15="","",ROUNDDOWN((20170401-(YEAR(J15)*10000+MONTH(J15)*100+DAY(J15)))/10000,0))</f>
        <v>31</v>
      </c>
      <c r="N15" s="226"/>
      <c r="O15" s="91" t="s">
        <v>180</v>
      </c>
      <c r="P15" s="92" t="s">
        <v>181</v>
      </c>
      <c r="Q15" s="102"/>
      <c r="R15" s="95" t="s">
        <v>182</v>
      </c>
      <c r="S15" s="103" t="s">
        <v>100</v>
      </c>
      <c r="T15" s="172">
        <f t="shared" ref="T15:T18" si="1">IF(OR(O15="",P15=""),0,IF(P15="一般",2500,2000)+IF(Q15="",300,0))</f>
        <v>2300</v>
      </c>
    </row>
    <row r="16" spans="1:20" ht="12" customHeight="1" thickBot="1">
      <c r="A16" s="224"/>
      <c r="B16" s="106"/>
      <c r="C16" s="107" t="s">
        <v>183</v>
      </c>
      <c r="D16" s="108"/>
      <c r="E16" s="108"/>
      <c r="F16" s="100"/>
      <c r="G16" s="91" t="s">
        <v>97</v>
      </c>
      <c r="H16" s="92" t="s">
        <v>184</v>
      </c>
      <c r="I16" s="102" t="s">
        <v>171</v>
      </c>
      <c r="J16" s="95">
        <v>31275</v>
      </c>
      <c r="K16" s="110" t="s">
        <v>172</v>
      </c>
      <c r="L16" s="110" t="s">
        <v>185</v>
      </c>
      <c r="M16" s="105">
        <f t="shared" si="0"/>
        <v>31</v>
      </c>
      <c r="N16" s="226"/>
      <c r="O16" s="91"/>
      <c r="P16" s="92"/>
      <c r="Q16" s="92"/>
      <c r="R16" s="109"/>
      <c r="S16" s="109"/>
      <c r="T16" s="172">
        <f t="shared" si="1"/>
        <v>0</v>
      </c>
    </row>
    <row r="17" spans="1:20">
      <c r="A17" s="223"/>
      <c r="B17" s="98"/>
      <c r="C17" s="173" t="s">
        <v>101</v>
      </c>
      <c r="D17" s="174" t="s">
        <v>186</v>
      </c>
      <c r="E17" s="175" t="s">
        <v>160</v>
      </c>
      <c r="F17" s="100"/>
      <c r="G17" s="91" t="s">
        <v>103</v>
      </c>
      <c r="H17" s="92" t="s">
        <v>187</v>
      </c>
      <c r="I17" s="102" t="s">
        <v>171</v>
      </c>
      <c r="J17" s="95">
        <v>31276</v>
      </c>
      <c r="K17" s="110" t="s">
        <v>178</v>
      </c>
      <c r="L17" s="110" t="s">
        <v>188</v>
      </c>
      <c r="M17" s="105">
        <f t="shared" si="0"/>
        <v>31</v>
      </c>
      <c r="N17" s="226"/>
      <c r="O17" s="91"/>
      <c r="P17" s="92"/>
      <c r="Q17" s="92"/>
      <c r="R17" s="109"/>
      <c r="S17" s="109"/>
      <c r="T17" s="172">
        <f t="shared" si="1"/>
        <v>0</v>
      </c>
    </row>
    <row r="18" spans="1:20" ht="12" thickBot="1">
      <c r="A18" s="223"/>
      <c r="B18" s="98"/>
      <c r="C18" s="176">
        <f>IF(OR(B14="",D14=""),0,IF(D14="一般",(12500-500*E14),10000)+IF(H19="",0,500))</f>
        <v>13000</v>
      </c>
      <c r="D18" s="177">
        <f>IF(OR(B14="",D14=""),0,F14*300)</f>
        <v>600</v>
      </c>
      <c r="E18" s="178">
        <f>SUM(C18:D18)</f>
        <v>13600</v>
      </c>
      <c r="F18" s="100"/>
      <c r="G18" s="91" t="s">
        <v>105</v>
      </c>
      <c r="H18" s="92" t="s">
        <v>189</v>
      </c>
      <c r="I18" s="102" t="s">
        <v>171</v>
      </c>
      <c r="J18" s="95">
        <v>31277</v>
      </c>
      <c r="K18" s="110" t="s">
        <v>172</v>
      </c>
      <c r="L18" s="110" t="s">
        <v>190</v>
      </c>
      <c r="M18" s="105">
        <f t="shared" si="0"/>
        <v>31</v>
      </c>
      <c r="N18" s="226"/>
      <c r="O18" s="179"/>
      <c r="P18" s="180"/>
      <c r="Q18" s="180"/>
      <c r="R18" s="181"/>
      <c r="S18" s="181"/>
      <c r="T18" s="172">
        <f t="shared" si="1"/>
        <v>0</v>
      </c>
    </row>
    <row r="19" spans="1:20" ht="12" thickBot="1">
      <c r="A19" s="223"/>
      <c r="B19" s="116"/>
      <c r="C19" s="117"/>
      <c r="D19" s="117"/>
      <c r="E19" s="117"/>
      <c r="F19" s="118"/>
      <c r="G19" s="119" t="s">
        <v>191</v>
      </c>
      <c r="H19" s="120" t="s">
        <v>192</v>
      </c>
      <c r="I19" s="102" t="s">
        <v>171</v>
      </c>
      <c r="J19" s="95">
        <v>31412</v>
      </c>
      <c r="K19" s="123" t="s">
        <v>193</v>
      </c>
      <c r="L19" s="123" t="s">
        <v>194</v>
      </c>
      <c r="M19" s="124">
        <f t="shared" si="0"/>
        <v>31</v>
      </c>
      <c r="N19" s="226"/>
      <c r="O19" s="182"/>
      <c r="P19" s="183"/>
      <c r="Q19" s="183"/>
      <c r="R19" s="184"/>
      <c r="S19" s="185" t="s">
        <v>160</v>
      </c>
      <c r="T19" s="186">
        <f>SUM(T14:T18)</f>
        <v>4800</v>
      </c>
    </row>
    <row r="20" spans="1:20" ht="23.25" thickBot="1">
      <c r="A20" s="221" t="s">
        <v>111</v>
      </c>
      <c r="B20" s="158" t="s">
        <v>80</v>
      </c>
      <c r="C20" s="159" t="s">
        <v>81</v>
      </c>
      <c r="D20" s="159" t="s">
        <v>37</v>
      </c>
      <c r="E20" s="160" t="s">
        <v>165</v>
      </c>
      <c r="F20" s="161" t="s">
        <v>82</v>
      </c>
      <c r="G20" s="162" t="s">
        <v>83</v>
      </c>
      <c r="H20" s="163" t="s">
        <v>34</v>
      </c>
      <c r="I20" s="163" t="s">
        <v>84</v>
      </c>
      <c r="J20" s="164" t="s">
        <v>38</v>
      </c>
      <c r="K20" s="165" t="s">
        <v>45</v>
      </c>
      <c r="L20" s="165" t="s">
        <v>85</v>
      </c>
      <c r="M20" s="166" t="s">
        <v>39</v>
      </c>
      <c r="N20" s="217"/>
      <c r="O20" s="167" t="s">
        <v>34</v>
      </c>
      <c r="P20" s="168" t="s">
        <v>37</v>
      </c>
      <c r="Q20" s="169" t="s">
        <v>41</v>
      </c>
      <c r="R20" s="170" t="s">
        <v>45</v>
      </c>
      <c r="S20" s="170" t="s">
        <v>85</v>
      </c>
      <c r="T20" s="171" t="s">
        <v>166</v>
      </c>
    </row>
    <row r="21" spans="1:20">
      <c r="A21" s="221"/>
      <c r="B21" s="125"/>
      <c r="C21" s="126"/>
      <c r="D21" s="127"/>
      <c r="E21" s="127"/>
      <c r="F21" s="128"/>
      <c r="G21" s="125" t="s">
        <v>89</v>
      </c>
      <c r="H21" s="126"/>
      <c r="I21" s="126"/>
      <c r="J21" s="130"/>
      <c r="K21" s="131"/>
      <c r="L21" s="131"/>
      <c r="M21" s="132" t="str">
        <f>IF(J21="","",ROUNDDOWN((20170401-(YEAR(J21)*10000+MONTH(J21)*100+DAY(J21)))/10000,0))</f>
        <v/>
      </c>
      <c r="N21" s="217"/>
      <c r="O21" s="187"/>
      <c r="P21" s="134"/>
      <c r="Q21" s="134"/>
      <c r="R21" s="130"/>
      <c r="S21" s="135"/>
      <c r="T21" s="188">
        <f>IF(O21="",0,IF(P21="学生",2000,2500)+IF(Q21="",300,0))</f>
        <v>0</v>
      </c>
    </row>
    <row r="22" spans="1:20">
      <c r="A22" s="221"/>
      <c r="B22" s="98"/>
      <c r="C22" s="99"/>
      <c r="D22" s="99"/>
      <c r="E22" s="99"/>
      <c r="F22" s="100"/>
      <c r="G22" s="187" t="s">
        <v>93</v>
      </c>
      <c r="H22" s="134"/>
      <c r="I22" s="134"/>
      <c r="J22" s="135"/>
      <c r="K22" s="136"/>
      <c r="L22" s="136"/>
      <c r="M22" s="137" t="str">
        <f t="shared" ref="M22:M26" si="2">IF(J22="","",ROUNDDOWN((20170401-(YEAR(J22)*10000+MONTH(J22)*100+DAY(J22)))/10000,0))</f>
        <v/>
      </c>
      <c r="N22" s="217"/>
      <c r="O22" s="125"/>
      <c r="P22" s="126"/>
      <c r="Q22" s="134"/>
      <c r="R22" s="130"/>
      <c r="S22" s="135"/>
      <c r="T22" s="188">
        <f>IF(O22="",0,IF(P22="学生",2000,2500)+IF(Q22="",300,0))</f>
        <v>0</v>
      </c>
    </row>
    <row r="23" spans="1:20" ht="12" thickBot="1">
      <c r="A23" s="222"/>
      <c r="B23" s="106"/>
      <c r="C23" s="107" t="s">
        <v>183</v>
      </c>
      <c r="D23" s="108"/>
      <c r="E23" s="108"/>
      <c r="F23" s="100"/>
      <c r="G23" s="125" t="s">
        <v>97</v>
      </c>
      <c r="H23" s="126"/>
      <c r="I23" s="134"/>
      <c r="J23" s="138"/>
      <c r="K23" s="139"/>
      <c r="L23" s="139"/>
      <c r="M23" s="137" t="str">
        <f t="shared" si="2"/>
        <v/>
      </c>
      <c r="N23" s="218"/>
      <c r="O23" s="125"/>
      <c r="P23" s="126"/>
      <c r="Q23" s="126"/>
      <c r="R23" s="138"/>
      <c r="S23" s="138"/>
      <c r="T23" s="188">
        <f t="shared" ref="T23:T44" si="3">IF(O23="",0,IF(P23="学生",2000,2500)+IF(Q23="",300,0))</f>
        <v>0</v>
      </c>
    </row>
    <row r="24" spans="1:20">
      <c r="A24" s="221"/>
      <c r="B24" s="98"/>
      <c r="C24" s="173" t="s">
        <v>101</v>
      </c>
      <c r="D24" s="174" t="s">
        <v>114</v>
      </c>
      <c r="E24" s="175" t="s">
        <v>160</v>
      </c>
      <c r="F24" s="100"/>
      <c r="G24" s="125" t="s">
        <v>103</v>
      </c>
      <c r="H24" s="126"/>
      <c r="I24" s="134"/>
      <c r="J24" s="138"/>
      <c r="K24" s="139"/>
      <c r="L24" s="139"/>
      <c r="M24" s="137" t="str">
        <f t="shared" si="2"/>
        <v/>
      </c>
      <c r="N24" s="217"/>
      <c r="O24" s="125"/>
      <c r="P24" s="126"/>
      <c r="Q24" s="126"/>
      <c r="R24" s="138"/>
      <c r="S24" s="138"/>
      <c r="T24" s="188">
        <f t="shared" si="3"/>
        <v>0</v>
      </c>
    </row>
    <row r="25" spans="1:20" ht="12" thickBot="1">
      <c r="A25" s="221"/>
      <c r="B25" s="98"/>
      <c r="C25" s="189">
        <f>IF(OR(B21="",D21=""),0,IF(D21="一般",(12500-500*E21),10000)+IF(H26="",0,500))</f>
        <v>0</v>
      </c>
      <c r="D25" s="190">
        <f>IF(OR(B21="",D21=""),0,F21*300)</f>
        <v>0</v>
      </c>
      <c r="E25" s="191">
        <f>SUM(C25:D25)</f>
        <v>0</v>
      </c>
      <c r="F25" s="100"/>
      <c r="G25" s="125" t="s">
        <v>105</v>
      </c>
      <c r="H25" s="126"/>
      <c r="I25" s="134"/>
      <c r="J25" s="138"/>
      <c r="K25" s="139"/>
      <c r="L25" s="139"/>
      <c r="M25" s="137" t="str">
        <f t="shared" si="2"/>
        <v/>
      </c>
      <c r="N25" s="217"/>
      <c r="O25" s="125"/>
      <c r="P25" s="126"/>
      <c r="Q25" s="126"/>
      <c r="R25" s="138"/>
      <c r="S25" s="138"/>
      <c r="T25" s="188">
        <f t="shared" si="3"/>
        <v>0</v>
      </c>
    </row>
    <row r="26" spans="1:20" ht="12" thickBot="1">
      <c r="A26" s="221"/>
      <c r="B26" s="116"/>
      <c r="C26" s="117"/>
      <c r="D26" s="117"/>
      <c r="E26" s="117"/>
      <c r="F26" s="118"/>
      <c r="G26" s="192" t="s">
        <v>191</v>
      </c>
      <c r="H26" s="142"/>
      <c r="I26" s="143"/>
      <c r="J26" s="144"/>
      <c r="K26" s="145"/>
      <c r="L26" s="145"/>
      <c r="M26" s="146" t="str">
        <f t="shared" si="2"/>
        <v/>
      </c>
      <c r="N26" s="217"/>
      <c r="O26" s="125"/>
      <c r="P26" s="126"/>
      <c r="Q26" s="126"/>
      <c r="R26" s="138"/>
      <c r="S26" s="138"/>
      <c r="T26" s="188">
        <f t="shared" si="3"/>
        <v>0</v>
      </c>
    </row>
    <row r="27" spans="1:20" ht="22.5" customHeight="1">
      <c r="A27" s="221" t="s">
        <v>115</v>
      </c>
      <c r="B27" s="158" t="s">
        <v>80</v>
      </c>
      <c r="C27" s="159" t="s">
        <v>81</v>
      </c>
      <c r="D27" s="159" t="s">
        <v>37</v>
      </c>
      <c r="E27" s="160" t="s">
        <v>165</v>
      </c>
      <c r="F27" s="161" t="s">
        <v>82</v>
      </c>
      <c r="G27" s="162" t="s">
        <v>83</v>
      </c>
      <c r="H27" s="163" t="s">
        <v>34</v>
      </c>
      <c r="I27" s="163" t="s">
        <v>84</v>
      </c>
      <c r="J27" s="164" t="s">
        <v>38</v>
      </c>
      <c r="K27" s="165" t="s">
        <v>45</v>
      </c>
      <c r="L27" s="165" t="s">
        <v>85</v>
      </c>
      <c r="M27" s="166" t="s">
        <v>39</v>
      </c>
      <c r="O27" s="125"/>
      <c r="P27" s="126"/>
      <c r="Q27" s="126"/>
      <c r="R27" s="138"/>
      <c r="S27" s="138"/>
      <c r="T27" s="188">
        <f t="shared" si="3"/>
        <v>0</v>
      </c>
    </row>
    <row r="28" spans="1:20">
      <c r="A28" s="221"/>
      <c r="B28" s="125"/>
      <c r="C28" s="126"/>
      <c r="D28" s="127"/>
      <c r="E28" s="127"/>
      <c r="F28" s="128"/>
      <c r="G28" s="125" t="s">
        <v>89</v>
      </c>
      <c r="H28" s="126"/>
      <c r="I28" s="126"/>
      <c r="J28" s="130"/>
      <c r="K28" s="131"/>
      <c r="L28" s="131"/>
      <c r="M28" s="132" t="str">
        <f>IF(J28="","",ROUNDDOWN((20170401-(YEAR(J28)*10000+MONTH(J28)*100+DAY(J28)))/10000,0))</f>
        <v/>
      </c>
      <c r="O28" s="125"/>
      <c r="P28" s="126"/>
      <c r="Q28" s="126"/>
      <c r="R28" s="138"/>
      <c r="S28" s="138"/>
      <c r="T28" s="188">
        <f t="shared" si="3"/>
        <v>0</v>
      </c>
    </row>
    <row r="29" spans="1:20">
      <c r="A29" s="221"/>
      <c r="B29" s="98"/>
      <c r="C29" s="99"/>
      <c r="D29" s="99"/>
      <c r="E29" s="99"/>
      <c r="F29" s="100"/>
      <c r="G29" s="187" t="s">
        <v>93</v>
      </c>
      <c r="H29" s="134"/>
      <c r="I29" s="134"/>
      <c r="J29" s="135"/>
      <c r="K29" s="136"/>
      <c r="L29" s="136"/>
      <c r="M29" s="137" t="str">
        <f t="shared" ref="M29:M33" si="4">IF(J29="","",ROUNDDOWN((20170401-(YEAR(J29)*10000+MONTH(J29)*100+DAY(J29)))/10000,0))</f>
        <v/>
      </c>
      <c r="O29" s="125"/>
      <c r="P29" s="126"/>
      <c r="Q29" s="126"/>
      <c r="R29" s="138"/>
      <c r="S29" s="138"/>
      <c r="T29" s="188">
        <f t="shared" si="3"/>
        <v>0</v>
      </c>
    </row>
    <row r="30" spans="1:20" ht="12" thickBot="1">
      <c r="A30" s="222"/>
      <c r="B30" s="106"/>
      <c r="C30" s="107" t="s">
        <v>183</v>
      </c>
      <c r="D30" s="108"/>
      <c r="E30" s="108"/>
      <c r="F30" s="100"/>
      <c r="G30" s="125" t="s">
        <v>97</v>
      </c>
      <c r="H30" s="126"/>
      <c r="I30" s="134"/>
      <c r="J30" s="138"/>
      <c r="K30" s="139"/>
      <c r="L30" s="139"/>
      <c r="M30" s="137" t="str">
        <f t="shared" si="4"/>
        <v/>
      </c>
      <c r="O30" s="125"/>
      <c r="P30" s="126"/>
      <c r="Q30" s="126"/>
      <c r="R30" s="138"/>
      <c r="S30" s="138"/>
      <c r="T30" s="188">
        <f t="shared" si="3"/>
        <v>0</v>
      </c>
    </row>
    <row r="31" spans="1:20">
      <c r="A31" s="221"/>
      <c r="B31" s="98"/>
      <c r="C31" s="173" t="s">
        <v>101</v>
      </c>
      <c r="D31" s="174" t="s">
        <v>114</v>
      </c>
      <c r="E31" s="175" t="s">
        <v>160</v>
      </c>
      <c r="F31" s="100"/>
      <c r="G31" s="125" t="s">
        <v>103</v>
      </c>
      <c r="H31" s="126"/>
      <c r="I31" s="134"/>
      <c r="J31" s="138"/>
      <c r="K31" s="139"/>
      <c r="L31" s="139"/>
      <c r="M31" s="137" t="str">
        <f t="shared" si="4"/>
        <v/>
      </c>
      <c r="O31" s="125"/>
      <c r="P31" s="126"/>
      <c r="Q31" s="126"/>
      <c r="R31" s="138"/>
      <c r="S31" s="138"/>
      <c r="T31" s="188">
        <f t="shared" si="3"/>
        <v>0</v>
      </c>
    </row>
    <row r="32" spans="1:20" ht="12" thickBot="1">
      <c r="A32" s="221"/>
      <c r="B32" s="98"/>
      <c r="C32" s="189">
        <f>IF(OR(B28="",D28=""),0,IF(D28="一般",(12500-500*E28),10000)+IF(H33="",0,500))</f>
        <v>0</v>
      </c>
      <c r="D32" s="190">
        <f>IF(OR(B28="",D28=""),0,F28*300)</f>
        <v>0</v>
      </c>
      <c r="E32" s="191">
        <f>SUM(C32:D32)</f>
        <v>0</v>
      </c>
      <c r="F32" s="100"/>
      <c r="G32" s="125" t="s">
        <v>105</v>
      </c>
      <c r="H32" s="126"/>
      <c r="I32" s="134"/>
      <c r="J32" s="138"/>
      <c r="K32" s="139"/>
      <c r="L32" s="139"/>
      <c r="M32" s="137" t="str">
        <f t="shared" si="4"/>
        <v/>
      </c>
      <c r="O32" s="125"/>
      <c r="P32" s="126"/>
      <c r="Q32" s="126"/>
      <c r="R32" s="138"/>
      <c r="S32" s="138"/>
      <c r="T32" s="188">
        <f t="shared" si="3"/>
        <v>0</v>
      </c>
    </row>
    <row r="33" spans="1:20" ht="12" thickBot="1">
      <c r="A33" s="221"/>
      <c r="B33" s="116"/>
      <c r="C33" s="117"/>
      <c r="D33" s="117"/>
      <c r="E33" s="117"/>
      <c r="F33" s="118"/>
      <c r="G33" s="192" t="s">
        <v>191</v>
      </c>
      <c r="H33" s="142"/>
      <c r="I33" s="143"/>
      <c r="J33" s="144"/>
      <c r="K33" s="145"/>
      <c r="L33" s="145"/>
      <c r="M33" s="146" t="str">
        <f t="shared" si="4"/>
        <v/>
      </c>
      <c r="O33" s="125"/>
      <c r="P33" s="126"/>
      <c r="Q33" s="126"/>
      <c r="R33" s="138"/>
      <c r="S33" s="138"/>
      <c r="T33" s="188">
        <f t="shared" si="3"/>
        <v>0</v>
      </c>
    </row>
    <row r="34" spans="1:20" ht="22.5" customHeight="1">
      <c r="A34" s="221" t="s">
        <v>117</v>
      </c>
      <c r="B34" s="158" t="s">
        <v>80</v>
      </c>
      <c r="C34" s="159" t="s">
        <v>81</v>
      </c>
      <c r="D34" s="159" t="s">
        <v>37</v>
      </c>
      <c r="E34" s="160" t="s">
        <v>165</v>
      </c>
      <c r="F34" s="161" t="s">
        <v>82</v>
      </c>
      <c r="G34" s="162" t="s">
        <v>83</v>
      </c>
      <c r="H34" s="163" t="s">
        <v>34</v>
      </c>
      <c r="I34" s="163" t="s">
        <v>84</v>
      </c>
      <c r="J34" s="164" t="s">
        <v>38</v>
      </c>
      <c r="K34" s="165" t="s">
        <v>45</v>
      </c>
      <c r="L34" s="165" t="s">
        <v>85</v>
      </c>
      <c r="M34" s="166" t="s">
        <v>39</v>
      </c>
      <c r="O34" s="125"/>
      <c r="P34" s="126"/>
      <c r="Q34" s="126"/>
      <c r="R34" s="138"/>
      <c r="S34" s="138"/>
      <c r="T34" s="188">
        <f t="shared" si="3"/>
        <v>0</v>
      </c>
    </row>
    <row r="35" spans="1:20">
      <c r="A35" s="221"/>
      <c r="B35" s="125"/>
      <c r="C35" s="126"/>
      <c r="D35" s="127"/>
      <c r="E35" s="127"/>
      <c r="F35" s="128"/>
      <c r="G35" s="125" t="s">
        <v>89</v>
      </c>
      <c r="H35" s="126"/>
      <c r="I35" s="126"/>
      <c r="J35" s="130"/>
      <c r="K35" s="131"/>
      <c r="L35" s="131"/>
      <c r="M35" s="132" t="str">
        <f>IF(J35="","",ROUNDDOWN((20170401-(YEAR(J35)*10000+MONTH(J35)*100+DAY(J35)))/10000,0))</f>
        <v/>
      </c>
      <c r="O35" s="125"/>
      <c r="P35" s="126"/>
      <c r="Q35" s="126"/>
      <c r="R35" s="138"/>
      <c r="S35" s="138"/>
      <c r="T35" s="188">
        <f t="shared" si="3"/>
        <v>0</v>
      </c>
    </row>
    <row r="36" spans="1:20">
      <c r="A36" s="221"/>
      <c r="B36" s="98"/>
      <c r="C36" s="99"/>
      <c r="D36" s="99"/>
      <c r="E36" s="99"/>
      <c r="F36" s="100"/>
      <c r="G36" s="187" t="s">
        <v>93</v>
      </c>
      <c r="H36" s="134"/>
      <c r="I36" s="134"/>
      <c r="J36" s="135"/>
      <c r="K36" s="136"/>
      <c r="L36" s="136"/>
      <c r="M36" s="137" t="str">
        <f t="shared" ref="M36:M40" si="5">IF(J36="","",ROUNDDOWN((20170401-(YEAR(J36)*10000+MONTH(J36)*100+DAY(J36)))/10000,0))</f>
        <v/>
      </c>
      <c r="O36" s="125"/>
      <c r="P36" s="126"/>
      <c r="Q36" s="126"/>
      <c r="R36" s="138"/>
      <c r="S36" s="138"/>
      <c r="T36" s="188">
        <f t="shared" si="3"/>
        <v>0</v>
      </c>
    </row>
    <row r="37" spans="1:20" ht="12" thickBot="1">
      <c r="A37" s="222"/>
      <c r="B37" s="106"/>
      <c r="C37" s="107" t="s">
        <v>183</v>
      </c>
      <c r="D37" s="108"/>
      <c r="E37" s="108"/>
      <c r="F37" s="100"/>
      <c r="G37" s="125" t="s">
        <v>97</v>
      </c>
      <c r="H37" s="126"/>
      <c r="I37" s="134"/>
      <c r="J37" s="138"/>
      <c r="K37" s="139"/>
      <c r="L37" s="139"/>
      <c r="M37" s="137" t="str">
        <f t="shared" si="5"/>
        <v/>
      </c>
      <c r="O37" s="125"/>
      <c r="P37" s="126"/>
      <c r="Q37" s="126"/>
      <c r="R37" s="138"/>
      <c r="S37" s="138"/>
      <c r="T37" s="188">
        <f t="shared" si="3"/>
        <v>0</v>
      </c>
    </row>
    <row r="38" spans="1:20">
      <c r="A38" s="221"/>
      <c r="B38" s="98"/>
      <c r="C38" s="173" t="s">
        <v>101</v>
      </c>
      <c r="D38" s="174" t="s">
        <v>114</v>
      </c>
      <c r="E38" s="175" t="s">
        <v>160</v>
      </c>
      <c r="F38" s="100"/>
      <c r="G38" s="125" t="s">
        <v>103</v>
      </c>
      <c r="H38" s="126"/>
      <c r="I38" s="134"/>
      <c r="J38" s="138"/>
      <c r="K38" s="139"/>
      <c r="L38" s="139"/>
      <c r="M38" s="137" t="str">
        <f t="shared" si="5"/>
        <v/>
      </c>
      <c r="O38" s="125"/>
      <c r="P38" s="126"/>
      <c r="Q38" s="126"/>
      <c r="R38" s="138"/>
      <c r="S38" s="138"/>
      <c r="T38" s="188">
        <f t="shared" si="3"/>
        <v>0</v>
      </c>
    </row>
    <row r="39" spans="1:20" ht="12" thickBot="1">
      <c r="A39" s="221"/>
      <c r="B39" s="98"/>
      <c r="C39" s="189">
        <f>IF(OR(B35="",D35=""),0,IF(D35="一般",(12500-500*E35),10000)+IF(H40="",0,500))</f>
        <v>0</v>
      </c>
      <c r="D39" s="190">
        <f>IF(OR(B35="",D35=""),0,F35*300)</f>
        <v>0</v>
      </c>
      <c r="E39" s="191">
        <f>SUM(C39:D39)</f>
        <v>0</v>
      </c>
      <c r="F39" s="100"/>
      <c r="G39" s="125" t="s">
        <v>105</v>
      </c>
      <c r="H39" s="126"/>
      <c r="I39" s="134"/>
      <c r="J39" s="138"/>
      <c r="K39" s="139"/>
      <c r="L39" s="139"/>
      <c r="M39" s="137" t="str">
        <f t="shared" si="5"/>
        <v/>
      </c>
      <c r="O39" s="125"/>
      <c r="P39" s="126"/>
      <c r="Q39" s="126"/>
      <c r="R39" s="138"/>
      <c r="S39" s="138"/>
      <c r="T39" s="188">
        <f t="shared" si="3"/>
        <v>0</v>
      </c>
    </row>
    <row r="40" spans="1:20" ht="12" thickBot="1">
      <c r="A40" s="221"/>
      <c r="B40" s="116"/>
      <c r="C40" s="117"/>
      <c r="D40" s="117"/>
      <c r="E40" s="117"/>
      <c r="F40" s="118"/>
      <c r="G40" s="192" t="s">
        <v>191</v>
      </c>
      <c r="H40" s="142"/>
      <c r="I40" s="143"/>
      <c r="J40" s="144"/>
      <c r="K40" s="145"/>
      <c r="L40" s="145"/>
      <c r="M40" s="146" t="str">
        <f t="shared" si="5"/>
        <v/>
      </c>
      <c r="O40" s="125"/>
      <c r="P40" s="126"/>
      <c r="Q40" s="126"/>
      <c r="R40" s="138"/>
      <c r="S40" s="138"/>
      <c r="T40" s="188">
        <f t="shared" si="3"/>
        <v>0</v>
      </c>
    </row>
    <row r="41" spans="1:20" ht="22.5" customHeight="1">
      <c r="A41" s="221" t="s">
        <v>118</v>
      </c>
      <c r="B41" s="158" t="s">
        <v>80</v>
      </c>
      <c r="C41" s="159" t="s">
        <v>81</v>
      </c>
      <c r="D41" s="159" t="s">
        <v>37</v>
      </c>
      <c r="E41" s="160" t="s">
        <v>165</v>
      </c>
      <c r="F41" s="161" t="s">
        <v>82</v>
      </c>
      <c r="G41" s="162" t="s">
        <v>83</v>
      </c>
      <c r="H41" s="163" t="s">
        <v>34</v>
      </c>
      <c r="I41" s="163" t="s">
        <v>84</v>
      </c>
      <c r="J41" s="164" t="s">
        <v>38</v>
      </c>
      <c r="K41" s="165" t="s">
        <v>45</v>
      </c>
      <c r="L41" s="165" t="s">
        <v>85</v>
      </c>
      <c r="M41" s="166" t="s">
        <v>39</v>
      </c>
      <c r="O41" s="125"/>
      <c r="P41" s="126"/>
      <c r="Q41" s="126"/>
      <c r="R41" s="138"/>
      <c r="S41" s="138"/>
      <c r="T41" s="188">
        <f t="shared" si="3"/>
        <v>0</v>
      </c>
    </row>
    <row r="42" spans="1:20">
      <c r="A42" s="221"/>
      <c r="B42" s="125"/>
      <c r="C42" s="126"/>
      <c r="D42" s="127"/>
      <c r="E42" s="127"/>
      <c r="F42" s="128"/>
      <c r="G42" s="125" t="s">
        <v>89</v>
      </c>
      <c r="H42" s="126"/>
      <c r="I42" s="126"/>
      <c r="J42" s="130"/>
      <c r="K42" s="131"/>
      <c r="L42" s="131"/>
      <c r="M42" s="132" t="str">
        <f>IF(J42="","",ROUNDDOWN((20170401-(YEAR(J42)*10000+MONTH(J42)*100+DAY(J42)))/10000,0))</f>
        <v/>
      </c>
      <c r="O42" s="125"/>
      <c r="P42" s="126"/>
      <c r="Q42" s="126"/>
      <c r="R42" s="138"/>
      <c r="S42" s="138"/>
      <c r="T42" s="188">
        <f t="shared" si="3"/>
        <v>0</v>
      </c>
    </row>
    <row r="43" spans="1:20">
      <c r="A43" s="221"/>
      <c r="B43" s="98"/>
      <c r="C43" s="99"/>
      <c r="D43" s="99"/>
      <c r="E43" s="99"/>
      <c r="F43" s="100"/>
      <c r="G43" s="187" t="s">
        <v>93</v>
      </c>
      <c r="H43" s="134"/>
      <c r="I43" s="134"/>
      <c r="J43" s="135"/>
      <c r="K43" s="136"/>
      <c r="L43" s="136"/>
      <c r="M43" s="137" t="str">
        <f t="shared" ref="M43:M47" si="6">IF(J43="","",ROUNDDOWN((20170401-(YEAR(J43)*10000+MONTH(J43)*100+DAY(J43)))/10000,0))</f>
        <v/>
      </c>
      <c r="O43" s="125"/>
      <c r="P43" s="126"/>
      <c r="Q43" s="126"/>
      <c r="R43" s="138"/>
      <c r="S43" s="138"/>
      <c r="T43" s="188">
        <f t="shared" si="3"/>
        <v>0</v>
      </c>
    </row>
    <row r="44" spans="1:20" ht="12" thickBot="1">
      <c r="A44" s="222"/>
      <c r="B44" s="106"/>
      <c r="C44" s="107" t="s">
        <v>183</v>
      </c>
      <c r="D44" s="108"/>
      <c r="E44" s="108"/>
      <c r="F44" s="100"/>
      <c r="G44" s="125" t="s">
        <v>97</v>
      </c>
      <c r="H44" s="126"/>
      <c r="I44" s="134"/>
      <c r="J44" s="138"/>
      <c r="K44" s="139"/>
      <c r="L44" s="139"/>
      <c r="M44" s="137" t="str">
        <f t="shared" si="6"/>
        <v/>
      </c>
      <c r="O44" s="193"/>
      <c r="P44" s="194"/>
      <c r="Q44" s="194"/>
      <c r="R44" s="195"/>
      <c r="S44" s="195"/>
      <c r="T44" s="188">
        <f t="shared" si="3"/>
        <v>0</v>
      </c>
    </row>
    <row r="45" spans="1:20" ht="12" thickBot="1">
      <c r="A45" s="221"/>
      <c r="B45" s="98"/>
      <c r="C45" s="173" t="s">
        <v>101</v>
      </c>
      <c r="D45" s="174" t="s">
        <v>114</v>
      </c>
      <c r="E45" s="175" t="s">
        <v>160</v>
      </c>
      <c r="F45" s="100"/>
      <c r="G45" s="125" t="s">
        <v>103</v>
      </c>
      <c r="H45" s="126"/>
      <c r="I45" s="134"/>
      <c r="J45" s="138"/>
      <c r="K45" s="139"/>
      <c r="L45" s="139"/>
      <c r="M45" s="137" t="str">
        <f t="shared" si="6"/>
        <v/>
      </c>
      <c r="O45" s="196"/>
      <c r="P45" s="197"/>
      <c r="Q45" s="197"/>
      <c r="R45" s="198"/>
      <c r="S45" s="185" t="s">
        <v>160</v>
      </c>
      <c r="T45" s="199">
        <f>SUM(T21:T44)</f>
        <v>0</v>
      </c>
    </row>
    <row r="46" spans="1:20" ht="12" thickBot="1">
      <c r="A46" s="221"/>
      <c r="B46" s="98"/>
      <c r="C46" s="189">
        <f>IF(OR(B42="",D42=""),0,IF(D42="一般",(12500-500*E42),10000)+IF(H47="",0,500))</f>
        <v>0</v>
      </c>
      <c r="D46" s="190">
        <f>IF(OR(B42="",D42=""),0,F42*300)</f>
        <v>0</v>
      </c>
      <c r="E46" s="191">
        <f>SUM(C46:D46)</f>
        <v>0</v>
      </c>
      <c r="F46" s="100"/>
      <c r="G46" s="125" t="s">
        <v>105</v>
      </c>
      <c r="H46" s="126"/>
      <c r="I46" s="134"/>
      <c r="J46" s="138"/>
      <c r="K46" s="139"/>
      <c r="L46" s="139"/>
      <c r="M46" s="137" t="str">
        <f t="shared" si="6"/>
        <v/>
      </c>
      <c r="O46" s="200" t="s">
        <v>195</v>
      </c>
    </row>
    <row r="47" spans="1:20" ht="12" thickBot="1">
      <c r="A47" s="221"/>
      <c r="B47" s="116"/>
      <c r="C47" s="117"/>
      <c r="D47" s="117"/>
      <c r="E47" s="117"/>
      <c r="F47" s="118"/>
      <c r="G47" s="192" t="s">
        <v>191</v>
      </c>
      <c r="H47" s="142"/>
      <c r="I47" s="143"/>
      <c r="J47" s="144"/>
      <c r="K47" s="145"/>
      <c r="L47" s="145"/>
      <c r="M47" s="146" t="str">
        <f t="shared" si="6"/>
        <v/>
      </c>
      <c r="O47" s="78" t="s">
        <v>196</v>
      </c>
    </row>
    <row r="48" spans="1:20" ht="22.5" customHeight="1">
      <c r="A48" s="221" t="s">
        <v>119</v>
      </c>
      <c r="B48" s="158" t="s">
        <v>80</v>
      </c>
      <c r="C48" s="159" t="s">
        <v>81</v>
      </c>
      <c r="D48" s="159" t="s">
        <v>37</v>
      </c>
      <c r="E48" s="160" t="s">
        <v>165</v>
      </c>
      <c r="F48" s="161" t="s">
        <v>82</v>
      </c>
      <c r="G48" s="162" t="s">
        <v>83</v>
      </c>
      <c r="H48" s="163" t="s">
        <v>34</v>
      </c>
      <c r="I48" s="163" t="s">
        <v>84</v>
      </c>
      <c r="J48" s="164" t="s">
        <v>38</v>
      </c>
      <c r="K48" s="165" t="s">
        <v>45</v>
      </c>
      <c r="L48" s="165" t="s">
        <v>85</v>
      </c>
      <c r="M48" s="166" t="s">
        <v>39</v>
      </c>
      <c r="O48" s="201"/>
      <c r="P48" s="202"/>
      <c r="Q48" s="202"/>
      <c r="R48" s="202"/>
      <c r="S48" s="202"/>
      <c r="T48" s="203"/>
    </row>
    <row r="49" spans="1:20">
      <c r="A49" s="221"/>
      <c r="B49" s="125"/>
      <c r="C49" s="126"/>
      <c r="D49" s="127"/>
      <c r="E49" s="127"/>
      <c r="F49" s="128"/>
      <c r="G49" s="125" t="s">
        <v>89</v>
      </c>
      <c r="H49" s="126"/>
      <c r="I49" s="126"/>
      <c r="J49" s="130"/>
      <c r="K49" s="131"/>
      <c r="L49" s="131"/>
      <c r="M49" s="132" t="str">
        <f>IF(J49="","",ROUNDDOWN((20170401-(YEAR(J49)*10000+MONTH(J49)*100+DAY(J49)))/10000,0))</f>
        <v/>
      </c>
      <c r="O49" s="204"/>
      <c r="P49" s="205"/>
      <c r="Q49" s="205"/>
      <c r="R49" s="205"/>
      <c r="S49" s="205"/>
      <c r="T49" s="206"/>
    </row>
    <row r="50" spans="1:20">
      <c r="A50" s="221"/>
      <c r="B50" s="98"/>
      <c r="C50" s="99"/>
      <c r="D50" s="99"/>
      <c r="E50" s="99"/>
      <c r="F50" s="100"/>
      <c r="G50" s="187" t="s">
        <v>93</v>
      </c>
      <c r="H50" s="134"/>
      <c r="I50" s="134"/>
      <c r="J50" s="135"/>
      <c r="K50" s="136"/>
      <c r="L50" s="136"/>
      <c r="M50" s="137" t="str">
        <f t="shared" ref="M50:M54" si="7">IF(J50="","",ROUNDDOWN((20170401-(YEAR(J50)*10000+MONTH(J50)*100+DAY(J50)))/10000,0))</f>
        <v/>
      </c>
      <c r="O50" s="204"/>
      <c r="P50" s="205"/>
      <c r="Q50" s="205"/>
      <c r="R50" s="205"/>
      <c r="S50" s="205"/>
      <c r="T50" s="206"/>
    </row>
    <row r="51" spans="1:20" ht="12" thickBot="1">
      <c r="A51" s="222"/>
      <c r="B51" s="106"/>
      <c r="C51" s="107" t="s">
        <v>183</v>
      </c>
      <c r="D51" s="108"/>
      <c r="E51" s="108"/>
      <c r="F51" s="100"/>
      <c r="G51" s="125" t="s">
        <v>97</v>
      </c>
      <c r="H51" s="126"/>
      <c r="I51" s="134"/>
      <c r="J51" s="138"/>
      <c r="K51" s="139"/>
      <c r="L51" s="139"/>
      <c r="M51" s="137" t="str">
        <f t="shared" si="7"/>
        <v/>
      </c>
      <c r="O51" s="204"/>
      <c r="P51" s="205"/>
      <c r="Q51" s="205"/>
      <c r="R51" s="205"/>
      <c r="S51" s="205"/>
      <c r="T51" s="206"/>
    </row>
    <row r="52" spans="1:20" ht="12" thickBot="1">
      <c r="A52" s="221"/>
      <c r="B52" s="98"/>
      <c r="C52" s="173" t="s">
        <v>101</v>
      </c>
      <c r="D52" s="174" t="s">
        <v>197</v>
      </c>
      <c r="E52" s="175" t="s">
        <v>160</v>
      </c>
      <c r="F52" s="100"/>
      <c r="G52" s="125" t="s">
        <v>103</v>
      </c>
      <c r="H52" s="126"/>
      <c r="I52" s="134"/>
      <c r="J52" s="138"/>
      <c r="K52" s="139"/>
      <c r="L52" s="139"/>
      <c r="M52" s="137" t="str">
        <f t="shared" si="7"/>
        <v/>
      </c>
      <c r="O52" s="207"/>
      <c r="P52" s="208"/>
      <c r="Q52" s="208"/>
      <c r="R52" s="208"/>
      <c r="S52" s="208"/>
      <c r="T52" s="209"/>
    </row>
    <row r="53" spans="1:20" ht="12" thickBot="1">
      <c r="A53" s="221"/>
      <c r="B53" s="98"/>
      <c r="C53" s="189">
        <f>IF(OR(B49="",D49=""),0,IF(D49="一般",(12500-500*E49),10000)+IF(H54="",0,500))</f>
        <v>0</v>
      </c>
      <c r="D53" s="190">
        <f>IF(OR(B49="",D49=""),0,F49*300)</f>
        <v>0</v>
      </c>
      <c r="E53" s="191">
        <f>SUM(C53:D53)</f>
        <v>0</v>
      </c>
      <c r="F53" s="100"/>
      <c r="G53" s="125" t="s">
        <v>105</v>
      </c>
      <c r="H53" s="126"/>
      <c r="I53" s="134"/>
      <c r="J53" s="138"/>
      <c r="K53" s="139"/>
      <c r="L53" s="139"/>
      <c r="M53" s="137" t="str">
        <f t="shared" si="7"/>
        <v/>
      </c>
    </row>
    <row r="54" spans="1:20" ht="12" thickBot="1">
      <c r="A54" s="221"/>
      <c r="B54" s="116"/>
      <c r="C54" s="117"/>
      <c r="D54" s="117"/>
      <c r="E54" s="117"/>
      <c r="F54" s="118"/>
      <c r="G54" s="192" t="s">
        <v>191</v>
      </c>
      <c r="H54" s="142"/>
      <c r="I54" s="143"/>
      <c r="J54" s="144"/>
      <c r="K54" s="145"/>
      <c r="L54" s="145"/>
      <c r="M54" s="146" t="str">
        <f t="shared" si="7"/>
        <v/>
      </c>
    </row>
    <row r="55" spans="1:20" ht="22.5" customHeight="1">
      <c r="A55" s="221" t="s">
        <v>120</v>
      </c>
      <c r="B55" s="158" t="s">
        <v>80</v>
      </c>
      <c r="C55" s="159" t="s">
        <v>81</v>
      </c>
      <c r="D55" s="159" t="s">
        <v>37</v>
      </c>
      <c r="E55" s="160" t="s">
        <v>165</v>
      </c>
      <c r="F55" s="161" t="s">
        <v>82</v>
      </c>
      <c r="G55" s="162" t="s">
        <v>83</v>
      </c>
      <c r="H55" s="163" t="s">
        <v>34</v>
      </c>
      <c r="I55" s="163" t="s">
        <v>84</v>
      </c>
      <c r="J55" s="164" t="s">
        <v>38</v>
      </c>
      <c r="K55" s="165" t="s">
        <v>45</v>
      </c>
      <c r="L55" s="165" t="s">
        <v>85</v>
      </c>
      <c r="M55" s="166" t="s">
        <v>39</v>
      </c>
    </row>
    <row r="56" spans="1:20">
      <c r="A56" s="221"/>
      <c r="B56" s="125"/>
      <c r="C56" s="126"/>
      <c r="D56" s="127"/>
      <c r="E56" s="127"/>
      <c r="F56" s="128"/>
      <c r="G56" s="125" t="s">
        <v>89</v>
      </c>
      <c r="H56" s="126"/>
      <c r="I56" s="126"/>
      <c r="J56" s="130"/>
      <c r="K56" s="131"/>
      <c r="L56" s="131"/>
      <c r="M56" s="132" t="str">
        <f>IF(J56="","",ROUNDDOWN((20170401-(YEAR(J56)*10000+MONTH(J56)*100+DAY(J56)))/10000,0))</f>
        <v/>
      </c>
    </row>
    <row r="57" spans="1:20">
      <c r="A57" s="221"/>
      <c r="B57" s="98"/>
      <c r="C57" s="99"/>
      <c r="D57" s="99"/>
      <c r="E57" s="99"/>
      <c r="F57" s="100"/>
      <c r="G57" s="187" t="s">
        <v>93</v>
      </c>
      <c r="H57" s="134"/>
      <c r="I57" s="134"/>
      <c r="J57" s="135"/>
      <c r="K57" s="136"/>
      <c r="L57" s="136"/>
      <c r="M57" s="137" t="str">
        <f t="shared" ref="M57:M61" si="8">IF(J57="","",ROUNDDOWN((20170401-(YEAR(J57)*10000+MONTH(J57)*100+DAY(J57)))/10000,0))</f>
        <v/>
      </c>
    </row>
    <row r="58" spans="1:20" ht="12" thickBot="1">
      <c r="A58" s="222"/>
      <c r="B58" s="106"/>
      <c r="C58" s="107" t="s">
        <v>183</v>
      </c>
      <c r="D58" s="108"/>
      <c r="E58" s="108"/>
      <c r="F58" s="100"/>
      <c r="G58" s="125" t="s">
        <v>97</v>
      </c>
      <c r="H58" s="126"/>
      <c r="I58" s="134"/>
      <c r="J58" s="138"/>
      <c r="K58" s="139"/>
      <c r="L58" s="139"/>
      <c r="M58" s="137" t="str">
        <f t="shared" si="8"/>
        <v/>
      </c>
    </row>
    <row r="59" spans="1:20">
      <c r="A59" s="221"/>
      <c r="B59" s="98"/>
      <c r="C59" s="173" t="s">
        <v>101</v>
      </c>
      <c r="D59" s="174" t="s">
        <v>114</v>
      </c>
      <c r="E59" s="175" t="s">
        <v>160</v>
      </c>
      <c r="F59" s="100"/>
      <c r="G59" s="125" t="s">
        <v>103</v>
      </c>
      <c r="H59" s="126"/>
      <c r="I59" s="134"/>
      <c r="J59" s="138"/>
      <c r="K59" s="139"/>
      <c r="L59" s="139"/>
      <c r="M59" s="137" t="str">
        <f t="shared" si="8"/>
        <v/>
      </c>
    </row>
    <row r="60" spans="1:20" ht="12" thickBot="1">
      <c r="A60" s="221"/>
      <c r="B60" s="98"/>
      <c r="C60" s="189">
        <f>IF(OR(B56="",D56=""),0,IF(D56="一般",(12500-500*E56),10000)+IF(H61="",0,500))</f>
        <v>0</v>
      </c>
      <c r="D60" s="190">
        <f>IF(OR(B56="",D56=""),0,F56*300)</f>
        <v>0</v>
      </c>
      <c r="E60" s="191">
        <f>SUM(C60:D60)</f>
        <v>0</v>
      </c>
      <c r="F60" s="100"/>
      <c r="G60" s="125" t="s">
        <v>105</v>
      </c>
      <c r="H60" s="126"/>
      <c r="I60" s="134"/>
      <c r="J60" s="138"/>
      <c r="K60" s="139"/>
      <c r="L60" s="139"/>
      <c r="M60" s="137" t="str">
        <f t="shared" si="8"/>
        <v/>
      </c>
    </row>
    <row r="61" spans="1:20" ht="12" thickBot="1">
      <c r="A61" s="221"/>
      <c r="B61" s="116"/>
      <c r="C61" s="117"/>
      <c r="D61" s="117"/>
      <c r="E61" s="117"/>
      <c r="F61" s="118"/>
      <c r="G61" s="192" t="s">
        <v>191</v>
      </c>
      <c r="H61" s="142"/>
      <c r="I61" s="143"/>
      <c r="J61" s="144"/>
      <c r="K61" s="145"/>
      <c r="L61" s="145"/>
      <c r="M61" s="146" t="str">
        <f t="shared" si="8"/>
        <v/>
      </c>
    </row>
    <row r="62" spans="1:20" ht="22.5" customHeight="1">
      <c r="A62" s="221" t="s">
        <v>121</v>
      </c>
      <c r="B62" s="158" t="s">
        <v>80</v>
      </c>
      <c r="C62" s="159" t="s">
        <v>81</v>
      </c>
      <c r="D62" s="159" t="s">
        <v>37</v>
      </c>
      <c r="E62" s="160" t="s">
        <v>165</v>
      </c>
      <c r="F62" s="161" t="s">
        <v>82</v>
      </c>
      <c r="G62" s="162" t="s">
        <v>83</v>
      </c>
      <c r="H62" s="163" t="s">
        <v>34</v>
      </c>
      <c r="I62" s="163" t="s">
        <v>84</v>
      </c>
      <c r="J62" s="164" t="s">
        <v>38</v>
      </c>
      <c r="K62" s="165" t="s">
        <v>45</v>
      </c>
      <c r="L62" s="165" t="s">
        <v>85</v>
      </c>
      <c r="M62" s="166" t="s">
        <v>39</v>
      </c>
    </row>
    <row r="63" spans="1:20">
      <c r="A63" s="221"/>
      <c r="B63" s="125"/>
      <c r="C63" s="126"/>
      <c r="D63" s="127"/>
      <c r="E63" s="127"/>
      <c r="F63" s="128"/>
      <c r="G63" s="125" t="s">
        <v>89</v>
      </c>
      <c r="H63" s="126"/>
      <c r="I63" s="126"/>
      <c r="J63" s="130"/>
      <c r="K63" s="131"/>
      <c r="L63" s="131"/>
      <c r="M63" s="132" t="str">
        <f>IF(J63="","",ROUNDDOWN((20170401-(YEAR(J63)*10000+MONTH(J63)*100+DAY(J63)))/10000,0))</f>
        <v/>
      </c>
    </row>
    <row r="64" spans="1:20">
      <c r="A64" s="221"/>
      <c r="B64" s="98"/>
      <c r="C64" s="99"/>
      <c r="D64" s="99"/>
      <c r="E64" s="99"/>
      <c r="F64" s="100"/>
      <c r="G64" s="187" t="s">
        <v>93</v>
      </c>
      <c r="H64" s="134"/>
      <c r="I64" s="134"/>
      <c r="J64" s="135"/>
      <c r="K64" s="136"/>
      <c r="L64" s="136"/>
      <c r="M64" s="137" t="str">
        <f t="shared" ref="M64:M68" si="9">IF(J64="","",ROUNDDOWN((20170401-(YEAR(J64)*10000+MONTH(J64)*100+DAY(J64)))/10000,0))</f>
        <v/>
      </c>
    </row>
    <row r="65" spans="1:13" s="78" customFormat="1" ht="12" thickBot="1">
      <c r="A65" s="222"/>
      <c r="B65" s="106"/>
      <c r="C65" s="107" t="s">
        <v>183</v>
      </c>
      <c r="D65" s="108"/>
      <c r="E65" s="108"/>
      <c r="F65" s="100"/>
      <c r="G65" s="125" t="s">
        <v>97</v>
      </c>
      <c r="H65" s="126"/>
      <c r="I65" s="134"/>
      <c r="J65" s="138"/>
      <c r="K65" s="139"/>
      <c r="L65" s="139"/>
      <c r="M65" s="137" t="str">
        <f t="shared" si="9"/>
        <v/>
      </c>
    </row>
    <row r="66" spans="1:13" s="78" customFormat="1">
      <c r="A66" s="221"/>
      <c r="B66" s="98"/>
      <c r="C66" s="173" t="s">
        <v>101</v>
      </c>
      <c r="D66" s="174" t="s">
        <v>114</v>
      </c>
      <c r="E66" s="175" t="s">
        <v>160</v>
      </c>
      <c r="F66" s="100"/>
      <c r="G66" s="125" t="s">
        <v>103</v>
      </c>
      <c r="H66" s="126"/>
      <c r="I66" s="134"/>
      <c r="J66" s="138"/>
      <c r="K66" s="139"/>
      <c r="L66" s="139"/>
      <c r="M66" s="137" t="str">
        <f t="shared" si="9"/>
        <v/>
      </c>
    </row>
    <row r="67" spans="1:13" s="78" customFormat="1" ht="12" thickBot="1">
      <c r="A67" s="221"/>
      <c r="B67" s="98"/>
      <c r="C67" s="189">
        <f>IF(OR(B63="",D63=""),0,IF(D63="一般",(12500-500*E63),10000)+IF(H68="",0,500))</f>
        <v>0</v>
      </c>
      <c r="D67" s="190">
        <f>IF(OR(B63="",D63=""),0,F63*300)</f>
        <v>0</v>
      </c>
      <c r="E67" s="191">
        <f>SUM(C67:D67)</f>
        <v>0</v>
      </c>
      <c r="F67" s="100"/>
      <c r="G67" s="125" t="s">
        <v>105</v>
      </c>
      <c r="H67" s="126"/>
      <c r="I67" s="134"/>
      <c r="J67" s="138"/>
      <c r="K67" s="139"/>
      <c r="L67" s="139"/>
      <c r="M67" s="137" t="str">
        <f t="shared" si="9"/>
        <v/>
      </c>
    </row>
    <row r="68" spans="1:13" s="78" customFormat="1" ht="12" thickBot="1">
      <c r="A68" s="221"/>
      <c r="B68" s="116"/>
      <c r="C68" s="117"/>
      <c r="D68" s="117"/>
      <c r="E68" s="117"/>
      <c r="F68" s="118"/>
      <c r="G68" s="192" t="s">
        <v>191</v>
      </c>
      <c r="H68" s="142"/>
      <c r="I68" s="143"/>
      <c r="J68" s="144"/>
      <c r="K68" s="145"/>
      <c r="L68" s="145"/>
      <c r="M68" s="146" t="str">
        <f t="shared" si="9"/>
        <v/>
      </c>
    </row>
    <row r="69" spans="1:13" s="78" customFormat="1" ht="22.5" customHeight="1">
      <c r="A69" s="221" t="s">
        <v>122</v>
      </c>
      <c r="B69" s="158" t="s">
        <v>80</v>
      </c>
      <c r="C69" s="159" t="s">
        <v>81</v>
      </c>
      <c r="D69" s="159" t="s">
        <v>37</v>
      </c>
      <c r="E69" s="160" t="s">
        <v>165</v>
      </c>
      <c r="F69" s="161" t="s">
        <v>82</v>
      </c>
      <c r="G69" s="162" t="s">
        <v>83</v>
      </c>
      <c r="H69" s="163" t="s">
        <v>34</v>
      </c>
      <c r="I69" s="163" t="s">
        <v>84</v>
      </c>
      <c r="J69" s="164" t="s">
        <v>38</v>
      </c>
      <c r="K69" s="165" t="s">
        <v>45</v>
      </c>
      <c r="L69" s="165" t="s">
        <v>85</v>
      </c>
      <c r="M69" s="166" t="s">
        <v>39</v>
      </c>
    </row>
    <row r="70" spans="1:13" s="78" customFormat="1">
      <c r="A70" s="221"/>
      <c r="B70" s="125"/>
      <c r="C70" s="126"/>
      <c r="D70" s="127"/>
      <c r="E70" s="127"/>
      <c r="F70" s="128"/>
      <c r="G70" s="125" t="s">
        <v>89</v>
      </c>
      <c r="H70" s="126"/>
      <c r="I70" s="126"/>
      <c r="J70" s="130"/>
      <c r="K70" s="131"/>
      <c r="L70" s="131"/>
      <c r="M70" s="132" t="str">
        <f>IF(J70="","",ROUNDDOWN((20170401-(YEAR(J70)*10000+MONTH(J70)*100+DAY(J70)))/10000,0))</f>
        <v/>
      </c>
    </row>
    <row r="71" spans="1:13" s="78" customFormat="1">
      <c r="A71" s="221"/>
      <c r="B71" s="98"/>
      <c r="C71" s="99"/>
      <c r="D71" s="99"/>
      <c r="E71" s="99"/>
      <c r="F71" s="100"/>
      <c r="G71" s="187" t="s">
        <v>93</v>
      </c>
      <c r="H71" s="134"/>
      <c r="I71" s="134"/>
      <c r="J71" s="135"/>
      <c r="K71" s="136"/>
      <c r="L71" s="136"/>
      <c r="M71" s="137" t="str">
        <f t="shared" ref="M71:M75" si="10">IF(J71="","",ROUNDDOWN((20170401-(YEAR(J71)*10000+MONTH(J71)*100+DAY(J71)))/10000,0))</f>
        <v/>
      </c>
    </row>
    <row r="72" spans="1:13" s="78" customFormat="1" ht="12" thickBot="1">
      <c r="A72" s="222"/>
      <c r="B72" s="106"/>
      <c r="C72" s="107" t="s">
        <v>183</v>
      </c>
      <c r="D72" s="108"/>
      <c r="E72" s="108"/>
      <c r="F72" s="100"/>
      <c r="G72" s="125" t="s">
        <v>97</v>
      </c>
      <c r="H72" s="126"/>
      <c r="I72" s="134"/>
      <c r="J72" s="138"/>
      <c r="K72" s="139"/>
      <c r="L72" s="139"/>
      <c r="M72" s="137" t="str">
        <f t="shared" si="10"/>
        <v/>
      </c>
    </row>
    <row r="73" spans="1:13" s="78" customFormat="1">
      <c r="A73" s="221"/>
      <c r="B73" s="98"/>
      <c r="C73" s="173" t="s">
        <v>101</v>
      </c>
      <c r="D73" s="174" t="s">
        <v>114</v>
      </c>
      <c r="E73" s="175" t="s">
        <v>160</v>
      </c>
      <c r="F73" s="100"/>
      <c r="G73" s="125" t="s">
        <v>103</v>
      </c>
      <c r="H73" s="126"/>
      <c r="I73" s="134"/>
      <c r="J73" s="138"/>
      <c r="K73" s="139"/>
      <c r="L73" s="139"/>
      <c r="M73" s="137" t="str">
        <f t="shared" si="10"/>
        <v/>
      </c>
    </row>
    <row r="74" spans="1:13" s="78" customFormat="1" ht="12" thickBot="1">
      <c r="A74" s="221"/>
      <c r="B74" s="98"/>
      <c r="C74" s="189">
        <f>IF(OR(B70="",D70=""),0,IF(D70="一般",(12500-500*E70),10000)+IF(H75="",0,500))</f>
        <v>0</v>
      </c>
      <c r="D74" s="190">
        <f>IF(OR(B70="",D70=""),0,F70*300)</f>
        <v>0</v>
      </c>
      <c r="E74" s="191">
        <f>SUM(C74:D74)</f>
        <v>0</v>
      </c>
      <c r="F74" s="100"/>
      <c r="G74" s="125" t="s">
        <v>105</v>
      </c>
      <c r="H74" s="126"/>
      <c r="I74" s="134"/>
      <c r="J74" s="138"/>
      <c r="K74" s="139"/>
      <c r="L74" s="139"/>
      <c r="M74" s="137" t="str">
        <f t="shared" si="10"/>
        <v/>
      </c>
    </row>
    <row r="75" spans="1:13" s="78" customFormat="1" ht="12" thickBot="1">
      <c r="A75" s="221"/>
      <c r="B75" s="116"/>
      <c r="C75" s="117"/>
      <c r="D75" s="117"/>
      <c r="E75" s="117"/>
      <c r="F75" s="118"/>
      <c r="G75" s="192" t="s">
        <v>191</v>
      </c>
      <c r="H75" s="142"/>
      <c r="I75" s="143"/>
      <c r="J75" s="144"/>
      <c r="K75" s="145"/>
      <c r="L75" s="145"/>
      <c r="M75" s="146" t="str">
        <f t="shared" si="10"/>
        <v/>
      </c>
    </row>
    <row r="76" spans="1:13" s="78" customFormat="1" ht="22.5" customHeight="1">
      <c r="A76" s="221" t="s">
        <v>123</v>
      </c>
      <c r="B76" s="158" t="s">
        <v>80</v>
      </c>
      <c r="C76" s="159" t="s">
        <v>81</v>
      </c>
      <c r="D76" s="159" t="s">
        <v>37</v>
      </c>
      <c r="E76" s="160" t="s">
        <v>165</v>
      </c>
      <c r="F76" s="161" t="s">
        <v>82</v>
      </c>
      <c r="G76" s="162" t="s">
        <v>83</v>
      </c>
      <c r="H76" s="163" t="s">
        <v>34</v>
      </c>
      <c r="I76" s="163" t="s">
        <v>84</v>
      </c>
      <c r="J76" s="164" t="s">
        <v>38</v>
      </c>
      <c r="K76" s="165" t="s">
        <v>45</v>
      </c>
      <c r="L76" s="165" t="s">
        <v>85</v>
      </c>
      <c r="M76" s="166" t="s">
        <v>39</v>
      </c>
    </row>
    <row r="77" spans="1:13" s="78" customFormat="1">
      <c r="A77" s="221"/>
      <c r="B77" s="125"/>
      <c r="C77" s="126"/>
      <c r="D77" s="127"/>
      <c r="E77" s="127"/>
      <c r="F77" s="128"/>
      <c r="G77" s="125" t="s">
        <v>89</v>
      </c>
      <c r="H77" s="126"/>
      <c r="I77" s="126"/>
      <c r="J77" s="130"/>
      <c r="K77" s="131"/>
      <c r="L77" s="131"/>
      <c r="M77" s="132" t="str">
        <f>IF(J77="","",ROUNDDOWN((20170401-(YEAR(J77)*10000+MONTH(J77)*100+DAY(J77)))/10000,0))</f>
        <v/>
      </c>
    </row>
    <row r="78" spans="1:13" s="78" customFormat="1">
      <c r="A78" s="221"/>
      <c r="B78" s="98"/>
      <c r="C78" s="99"/>
      <c r="D78" s="99"/>
      <c r="E78" s="99"/>
      <c r="F78" s="100"/>
      <c r="G78" s="187" t="s">
        <v>93</v>
      </c>
      <c r="H78" s="134"/>
      <c r="I78" s="134"/>
      <c r="J78" s="135"/>
      <c r="K78" s="136"/>
      <c r="L78" s="136"/>
      <c r="M78" s="137" t="str">
        <f t="shared" ref="M78:M82" si="11">IF(J78="","",ROUNDDOWN((20170401-(YEAR(J78)*10000+MONTH(J78)*100+DAY(J78)))/10000,0))</f>
        <v/>
      </c>
    </row>
    <row r="79" spans="1:13" s="78" customFormat="1" ht="12" thickBot="1">
      <c r="A79" s="222"/>
      <c r="B79" s="106"/>
      <c r="C79" s="107" t="s">
        <v>183</v>
      </c>
      <c r="D79" s="108"/>
      <c r="E79" s="108"/>
      <c r="F79" s="100"/>
      <c r="G79" s="125" t="s">
        <v>97</v>
      </c>
      <c r="H79" s="126"/>
      <c r="I79" s="134"/>
      <c r="J79" s="138"/>
      <c r="K79" s="139"/>
      <c r="L79" s="139"/>
      <c r="M79" s="137" t="str">
        <f t="shared" si="11"/>
        <v/>
      </c>
    </row>
    <row r="80" spans="1:13" s="78" customFormat="1">
      <c r="A80" s="221"/>
      <c r="B80" s="98"/>
      <c r="C80" s="173" t="s">
        <v>101</v>
      </c>
      <c r="D80" s="174" t="s">
        <v>114</v>
      </c>
      <c r="E80" s="175" t="s">
        <v>160</v>
      </c>
      <c r="F80" s="100"/>
      <c r="G80" s="125" t="s">
        <v>103</v>
      </c>
      <c r="H80" s="126"/>
      <c r="I80" s="134"/>
      <c r="J80" s="138"/>
      <c r="K80" s="139"/>
      <c r="L80" s="139"/>
      <c r="M80" s="137" t="str">
        <f t="shared" si="11"/>
        <v/>
      </c>
    </row>
    <row r="81" spans="1:13" s="78" customFormat="1" ht="12" thickBot="1">
      <c r="A81" s="221"/>
      <c r="B81" s="98"/>
      <c r="C81" s="189">
        <f>IF(OR(B77="",D77=""),0,IF(D77="一般",(12500-500*E77),10000)+IF(H82="",0,500))</f>
        <v>0</v>
      </c>
      <c r="D81" s="190">
        <f>IF(OR(B77="",D77=""),0,F77*300)</f>
        <v>0</v>
      </c>
      <c r="E81" s="191">
        <f>SUM(C81:D81)</f>
        <v>0</v>
      </c>
      <c r="F81" s="100"/>
      <c r="G81" s="125" t="s">
        <v>105</v>
      </c>
      <c r="H81" s="126"/>
      <c r="I81" s="134"/>
      <c r="J81" s="138"/>
      <c r="K81" s="139"/>
      <c r="L81" s="139"/>
      <c r="M81" s="137" t="str">
        <f t="shared" si="11"/>
        <v/>
      </c>
    </row>
    <row r="82" spans="1:13" s="78" customFormat="1" ht="12" thickBot="1">
      <c r="A82" s="221"/>
      <c r="B82" s="116"/>
      <c r="C82" s="117"/>
      <c r="D82" s="117"/>
      <c r="E82" s="117"/>
      <c r="F82" s="118"/>
      <c r="G82" s="192" t="s">
        <v>191</v>
      </c>
      <c r="H82" s="142"/>
      <c r="I82" s="143"/>
      <c r="J82" s="144"/>
      <c r="K82" s="145"/>
      <c r="L82" s="145"/>
      <c r="M82" s="146" t="str">
        <f t="shared" si="11"/>
        <v/>
      </c>
    </row>
    <row r="83" spans="1:13" s="78" customFormat="1" ht="22.5" customHeight="1">
      <c r="A83" s="221" t="s">
        <v>124</v>
      </c>
      <c r="B83" s="158" t="s">
        <v>80</v>
      </c>
      <c r="C83" s="159" t="s">
        <v>81</v>
      </c>
      <c r="D83" s="159" t="s">
        <v>37</v>
      </c>
      <c r="E83" s="160" t="s">
        <v>165</v>
      </c>
      <c r="F83" s="161" t="s">
        <v>82</v>
      </c>
      <c r="G83" s="162" t="s">
        <v>83</v>
      </c>
      <c r="H83" s="163" t="s">
        <v>34</v>
      </c>
      <c r="I83" s="163" t="s">
        <v>84</v>
      </c>
      <c r="J83" s="164" t="s">
        <v>38</v>
      </c>
      <c r="K83" s="165" t="s">
        <v>45</v>
      </c>
      <c r="L83" s="165" t="s">
        <v>85</v>
      </c>
      <c r="M83" s="166" t="s">
        <v>39</v>
      </c>
    </row>
    <row r="84" spans="1:13" s="78" customFormat="1">
      <c r="A84" s="221"/>
      <c r="B84" s="125"/>
      <c r="C84" s="126"/>
      <c r="D84" s="127"/>
      <c r="E84" s="127"/>
      <c r="F84" s="128"/>
      <c r="G84" s="125" t="s">
        <v>89</v>
      </c>
      <c r="H84" s="126"/>
      <c r="I84" s="126"/>
      <c r="J84" s="130"/>
      <c r="K84" s="131"/>
      <c r="L84" s="131"/>
      <c r="M84" s="132" t="str">
        <f>IF(J84="","",ROUNDDOWN((20170401-(YEAR(J84)*10000+MONTH(J84)*100+DAY(J84)))/10000,0))</f>
        <v/>
      </c>
    </row>
    <row r="85" spans="1:13" s="78" customFormat="1">
      <c r="A85" s="221"/>
      <c r="B85" s="98"/>
      <c r="C85" s="99"/>
      <c r="D85" s="99"/>
      <c r="E85" s="99"/>
      <c r="F85" s="100"/>
      <c r="G85" s="187" t="s">
        <v>93</v>
      </c>
      <c r="H85" s="134"/>
      <c r="I85" s="134"/>
      <c r="J85" s="135"/>
      <c r="K85" s="136"/>
      <c r="L85" s="136"/>
      <c r="M85" s="137" t="str">
        <f t="shared" ref="M85:M89" si="12">IF(J85="","",ROUNDDOWN((20170401-(YEAR(J85)*10000+MONTH(J85)*100+DAY(J85)))/10000,0))</f>
        <v/>
      </c>
    </row>
    <row r="86" spans="1:13" s="78" customFormat="1" ht="12" thickBot="1">
      <c r="A86" s="222"/>
      <c r="B86" s="106"/>
      <c r="C86" s="107" t="s">
        <v>183</v>
      </c>
      <c r="D86" s="108"/>
      <c r="E86" s="108"/>
      <c r="F86" s="100"/>
      <c r="G86" s="125" t="s">
        <v>97</v>
      </c>
      <c r="H86" s="126"/>
      <c r="I86" s="134"/>
      <c r="J86" s="138"/>
      <c r="K86" s="139"/>
      <c r="L86" s="139"/>
      <c r="M86" s="137" t="str">
        <f t="shared" si="12"/>
        <v/>
      </c>
    </row>
    <row r="87" spans="1:13" s="78" customFormat="1">
      <c r="A87" s="221"/>
      <c r="B87" s="98"/>
      <c r="C87" s="173" t="s">
        <v>101</v>
      </c>
      <c r="D87" s="174" t="s">
        <v>114</v>
      </c>
      <c r="E87" s="175" t="s">
        <v>160</v>
      </c>
      <c r="F87" s="100"/>
      <c r="G87" s="125" t="s">
        <v>103</v>
      </c>
      <c r="H87" s="126"/>
      <c r="I87" s="134"/>
      <c r="J87" s="138"/>
      <c r="K87" s="139"/>
      <c r="L87" s="139"/>
      <c r="M87" s="137" t="str">
        <f t="shared" si="12"/>
        <v/>
      </c>
    </row>
    <row r="88" spans="1:13" s="78" customFormat="1" ht="12" thickBot="1">
      <c r="A88" s="221"/>
      <c r="B88" s="98"/>
      <c r="C88" s="189">
        <f>IF(OR(B84="",D84=""),0,IF(D84="一般",(12500-500*E84),10000)+IF(H89="",0,500))</f>
        <v>0</v>
      </c>
      <c r="D88" s="190">
        <f>IF(OR(B84="",D84=""),0,F84*300)</f>
        <v>0</v>
      </c>
      <c r="E88" s="191">
        <f>SUM(C88:D88)</f>
        <v>0</v>
      </c>
      <c r="F88" s="100"/>
      <c r="G88" s="125" t="s">
        <v>105</v>
      </c>
      <c r="H88" s="126"/>
      <c r="I88" s="134"/>
      <c r="J88" s="138"/>
      <c r="K88" s="139"/>
      <c r="L88" s="139"/>
      <c r="M88" s="137" t="str">
        <f t="shared" si="12"/>
        <v/>
      </c>
    </row>
    <row r="89" spans="1:13" s="78" customFormat="1" ht="12" thickBot="1">
      <c r="A89" s="221"/>
      <c r="B89" s="116"/>
      <c r="C89" s="117"/>
      <c r="D89" s="117"/>
      <c r="E89" s="117"/>
      <c r="F89" s="118"/>
      <c r="G89" s="192" t="s">
        <v>191</v>
      </c>
      <c r="H89" s="142"/>
      <c r="I89" s="143"/>
      <c r="J89" s="144"/>
      <c r="K89" s="145"/>
      <c r="L89" s="145"/>
      <c r="M89" s="146" t="str">
        <f t="shared" si="12"/>
        <v/>
      </c>
    </row>
    <row r="90" spans="1:13" s="78" customFormat="1" ht="22.5" customHeight="1">
      <c r="A90" s="221" t="s">
        <v>125</v>
      </c>
      <c r="B90" s="158" t="s">
        <v>80</v>
      </c>
      <c r="C90" s="159" t="s">
        <v>81</v>
      </c>
      <c r="D90" s="159" t="s">
        <v>37</v>
      </c>
      <c r="E90" s="160" t="s">
        <v>165</v>
      </c>
      <c r="F90" s="161" t="s">
        <v>82</v>
      </c>
      <c r="G90" s="162" t="s">
        <v>83</v>
      </c>
      <c r="H90" s="163" t="s">
        <v>34</v>
      </c>
      <c r="I90" s="163" t="s">
        <v>84</v>
      </c>
      <c r="J90" s="164" t="s">
        <v>38</v>
      </c>
      <c r="K90" s="165" t="s">
        <v>45</v>
      </c>
      <c r="L90" s="165" t="s">
        <v>85</v>
      </c>
      <c r="M90" s="166" t="s">
        <v>39</v>
      </c>
    </row>
    <row r="91" spans="1:13" s="78" customFormat="1">
      <c r="A91" s="221"/>
      <c r="B91" s="125"/>
      <c r="C91" s="126"/>
      <c r="D91" s="127"/>
      <c r="E91" s="127"/>
      <c r="F91" s="128"/>
      <c r="G91" s="125" t="s">
        <v>89</v>
      </c>
      <c r="H91" s="126"/>
      <c r="I91" s="126"/>
      <c r="J91" s="130"/>
      <c r="K91" s="131"/>
      <c r="L91" s="131"/>
      <c r="M91" s="132" t="str">
        <f>IF(J91="","",ROUNDDOWN((20170401-(YEAR(J91)*10000+MONTH(J91)*100+DAY(J91)))/10000,0))</f>
        <v/>
      </c>
    </row>
    <row r="92" spans="1:13" s="78" customFormat="1">
      <c r="A92" s="221"/>
      <c r="B92" s="98"/>
      <c r="C92" s="99"/>
      <c r="D92" s="99"/>
      <c r="E92" s="99"/>
      <c r="F92" s="100"/>
      <c r="G92" s="187" t="s">
        <v>93</v>
      </c>
      <c r="H92" s="134"/>
      <c r="I92" s="134"/>
      <c r="J92" s="135"/>
      <c r="K92" s="136"/>
      <c r="L92" s="136"/>
      <c r="M92" s="137" t="str">
        <f t="shared" ref="M92:M96" si="13">IF(J92="","",ROUNDDOWN((20170401-(YEAR(J92)*10000+MONTH(J92)*100+DAY(J92)))/10000,0))</f>
        <v/>
      </c>
    </row>
    <row r="93" spans="1:13" s="78" customFormat="1" ht="12" thickBot="1">
      <c r="A93" s="222"/>
      <c r="B93" s="106"/>
      <c r="C93" s="107" t="s">
        <v>183</v>
      </c>
      <c r="D93" s="108"/>
      <c r="E93" s="108"/>
      <c r="F93" s="100"/>
      <c r="G93" s="125" t="s">
        <v>97</v>
      </c>
      <c r="H93" s="126"/>
      <c r="I93" s="134"/>
      <c r="J93" s="138"/>
      <c r="K93" s="139"/>
      <c r="L93" s="139"/>
      <c r="M93" s="137" t="str">
        <f t="shared" si="13"/>
        <v/>
      </c>
    </row>
    <row r="94" spans="1:13" s="78" customFormat="1">
      <c r="A94" s="221"/>
      <c r="B94" s="98"/>
      <c r="C94" s="173" t="s">
        <v>101</v>
      </c>
      <c r="D94" s="174" t="s">
        <v>114</v>
      </c>
      <c r="E94" s="175" t="s">
        <v>160</v>
      </c>
      <c r="F94" s="100"/>
      <c r="G94" s="125" t="s">
        <v>103</v>
      </c>
      <c r="H94" s="126"/>
      <c r="I94" s="134"/>
      <c r="J94" s="138"/>
      <c r="K94" s="139"/>
      <c r="L94" s="139"/>
      <c r="M94" s="137" t="str">
        <f t="shared" si="13"/>
        <v/>
      </c>
    </row>
    <row r="95" spans="1:13" s="78" customFormat="1" ht="12" thickBot="1">
      <c r="A95" s="221"/>
      <c r="B95" s="98"/>
      <c r="C95" s="189">
        <f>IF(OR(B91="",D91=""),0,IF(D91="一般",(12500-500*E91),10000)+IF(H96="",0,500))</f>
        <v>0</v>
      </c>
      <c r="D95" s="190">
        <f>IF(OR(B91="",D91=""),0,F91*300)</f>
        <v>0</v>
      </c>
      <c r="E95" s="191">
        <f>SUM(C95:D95)</f>
        <v>0</v>
      </c>
      <c r="F95" s="100"/>
      <c r="G95" s="125" t="s">
        <v>105</v>
      </c>
      <c r="H95" s="126"/>
      <c r="I95" s="134"/>
      <c r="J95" s="138"/>
      <c r="K95" s="139"/>
      <c r="L95" s="139"/>
      <c r="M95" s="137" t="str">
        <f t="shared" si="13"/>
        <v/>
      </c>
    </row>
    <row r="96" spans="1:13" s="78" customFormat="1" ht="12" thickBot="1">
      <c r="A96" s="221"/>
      <c r="B96" s="116"/>
      <c r="C96" s="117"/>
      <c r="D96" s="117"/>
      <c r="E96" s="117"/>
      <c r="F96" s="118"/>
      <c r="G96" s="192" t="s">
        <v>191</v>
      </c>
      <c r="H96" s="142"/>
      <c r="I96" s="143"/>
      <c r="J96" s="144"/>
      <c r="K96" s="145"/>
      <c r="L96" s="145"/>
      <c r="M96" s="146" t="str">
        <f t="shared" si="13"/>
        <v/>
      </c>
    </row>
    <row r="97" spans="1:13" s="78" customFormat="1" ht="22.5" customHeight="1">
      <c r="A97" s="221" t="s">
        <v>126</v>
      </c>
      <c r="B97" s="158" t="s">
        <v>80</v>
      </c>
      <c r="C97" s="159" t="s">
        <v>81</v>
      </c>
      <c r="D97" s="159" t="s">
        <v>37</v>
      </c>
      <c r="E97" s="160" t="s">
        <v>165</v>
      </c>
      <c r="F97" s="161" t="s">
        <v>82</v>
      </c>
      <c r="G97" s="162" t="s">
        <v>83</v>
      </c>
      <c r="H97" s="163" t="s">
        <v>34</v>
      </c>
      <c r="I97" s="163" t="s">
        <v>84</v>
      </c>
      <c r="J97" s="164" t="s">
        <v>38</v>
      </c>
      <c r="K97" s="165" t="s">
        <v>45</v>
      </c>
      <c r="L97" s="165" t="s">
        <v>85</v>
      </c>
      <c r="M97" s="166" t="s">
        <v>39</v>
      </c>
    </row>
    <row r="98" spans="1:13" s="78" customFormat="1">
      <c r="A98" s="221"/>
      <c r="B98" s="125"/>
      <c r="C98" s="126"/>
      <c r="D98" s="127"/>
      <c r="E98" s="127"/>
      <c r="F98" s="128"/>
      <c r="G98" s="125" t="s">
        <v>89</v>
      </c>
      <c r="H98" s="126"/>
      <c r="I98" s="126"/>
      <c r="J98" s="130"/>
      <c r="K98" s="131"/>
      <c r="L98" s="131"/>
      <c r="M98" s="132" t="str">
        <f>IF(J98="","",ROUNDDOWN((20170401-(YEAR(J98)*10000+MONTH(J98)*100+DAY(J98)))/10000,0))</f>
        <v/>
      </c>
    </row>
    <row r="99" spans="1:13" s="78" customFormat="1">
      <c r="A99" s="221"/>
      <c r="B99" s="98"/>
      <c r="C99" s="99"/>
      <c r="D99" s="99"/>
      <c r="E99" s="99"/>
      <c r="F99" s="100"/>
      <c r="G99" s="187" t="s">
        <v>93</v>
      </c>
      <c r="H99" s="134"/>
      <c r="I99" s="134"/>
      <c r="J99" s="135"/>
      <c r="K99" s="136"/>
      <c r="L99" s="136"/>
      <c r="M99" s="137" t="str">
        <f t="shared" ref="M99:M103" si="14">IF(J99="","",ROUNDDOWN((20170401-(YEAR(J99)*10000+MONTH(J99)*100+DAY(J99)))/10000,0))</f>
        <v/>
      </c>
    </row>
    <row r="100" spans="1:13" s="78" customFormat="1" ht="12" thickBot="1">
      <c r="A100" s="222"/>
      <c r="B100" s="106"/>
      <c r="C100" s="107" t="s">
        <v>183</v>
      </c>
      <c r="D100" s="108"/>
      <c r="E100" s="108"/>
      <c r="F100" s="100"/>
      <c r="G100" s="125" t="s">
        <v>97</v>
      </c>
      <c r="H100" s="126"/>
      <c r="I100" s="134"/>
      <c r="J100" s="138"/>
      <c r="K100" s="139"/>
      <c r="L100" s="139"/>
      <c r="M100" s="137" t="str">
        <f t="shared" si="14"/>
        <v/>
      </c>
    </row>
    <row r="101" spans="1:13" s="78" customFormat="1">
      <c r="A101" s="221"/>
      <c r="B101" s="98"/>
      <c r="C101" s="173" t="s">
        <v>101</v>
      </c>
      <c r="D101" s="174" t="s">
        <v>114</v>
      </c>
      <c r="E101" s="175" t="s">
        <v>160</v>
      </c>
      <c r="F101" s="100"/>
      <c r="G101" s="125" t="s">
        <v>103</v>
      </c>
      <c r="H101" s="126"/>
      <c r="I101" s="134"/>
      <c r="J101" s="138"/>
      <c r="K101" s="139"/>
      <c r="L101" s="139"/>
      <c r="M101" s="137" t="str">
        <f t="shared" si="14"/>
        <v/>
      </c>
    </row>
    <row r="102" spans="1:13" s="78" customFormat="1" ht="12" thickBot="1">
      <c r="A102" s="221"/>
      <c r="B102" s="98"/>
      <c r="C102" s="189">
        <f>IF(OR(B98="",D98=""),0,IF(D98="一般",(12500-500*E98),10000)+IF(H103="",0,500))</f>
        <v>0</v>
      </c>
      <c r="D102" s="190">
        <f>IF(OR(B98="",D98=""),0,F98*300)</f>
        <v>0</v>
      </c>
      <c r="E102" s="191">
        <f>SUM(C102:D102)</f>
        <v>0</v>
      </c>
      <c r="F102" s="100"/>
      <c r="G102" s="125" t="s">
        <v>105</v>
      </c>
      <c r="H102" s="126"/>
      <c r="I102" s="134"/>
      <c r="J102" s="138"/>
      <c r="K102" s="139"/>
      <c r="L102" s="139"/>
      <c r="M102" s="137" t="str">
        <f t="shared" si="14"/>
        <v/>
      </c>
    </row>
    <row r="103" spans="1:13" s="78" customFormat="1" ht="12" thickBot="1">
      <c r="A103" s="221"/>
      <c r="B103" s="116"/>
      <c r="C103" s="117"/>
      <c r="D103" s="117"/>
      <c r="E103" s="117"/>
      <c r="F103" s="118"/>
      <c r="G103" s="192" t="s">
        <v>191</v>
      </c>
      <c r="H103" s="142"/>
      <c r="I103" s="143"/>
      <c r="J103" s="144"/>
      <c r="K103" s="145"/>
      <c r="L103" s="145"/>
      <c r="M103" s="146" t="str">
        <f t="shared" si="14"/>
        <v/>
      </c>
    </row>
    <row r="104" spans="1:13" s="78" customFormat="1" ht="22.5" customHeight="1">
      <c r="A104" s="221" t="s">
        <v>127</v>
      </c>
      <c r="B104" s="158" t="s">
        <v>80</v>
      </c>
      <c r="C104" s="159" t="s">
        <v>81</v>
      </c>
      <c r="D104" s="159" t="s">
        <v>37</v>
      </c>
      <c r="E104" s="160" t="s">
        <v>165</v>
      </c>
      <c r="F104" s="161" t="s">
        <v>82</v>
      </c>
      <c r="G104" s="162" t="s">
        <v>83</v>
      </c>
      <c r="H104" s="163" t="s">
        <v>34</v>
      </c>
      <c r="I104" s="163" t="s">
        <v>84</v>
      </c>
      <c r="J104" s="164" t="s">
        <v>38</v>
      </c>
      <c r="K104" s="165" t="s">
        <v>45</v>
      </c>
      <c r="L104" s="165" t="s">
        <v>85</v>
      </c>
      <c r="M104" s="166" t="s">
        <v>39</v>
      </c>
    </row>
    <row r="105" spans="1:13" s="78" customFormat="1">
      <c r="A105" s="221"/>
      <c r="B105" s="125"/>
      <c r="C105" s="126"/>
      <c r="D105" s="127"/>
      <c r="E105" s="127"/>
      <c r="F105" s="128"/>
      <c r="G105" s="125" t="s">
        <v>89</v>
      </c>
      <c r="H105" s="126"/>
      <c r="I105" s="126"/>
      <c r="J105" s="130"/>
      <c r="K105" s="131"/>
      <c r="L105" s="131"/>
      <c r="M105" s="132" t="str">
        <f>IF(J105="","",ROUNDDOWN((20170401-(YEAR(J105)*10000+MONTH(J105)*100+DAY(J105)))/10000,0))</f>
        <v/>
      </c>
    </row>
    <row r="106" spans="1:13" s="78" customFormat="1">
      <c r="A106" s="221"/>
      <c r="B106" s="98"/>
      <c r="C106" s="99"/>
      <c r="D106" s="99"/>
      <c r="E106" s="99"/>
      <c r="F106" s="100"/>
      <c r="G106" s="187" t="s">
        <v>93</v>
      </c>
      <c r="H106" s="134"/>
      <c r="I106" s="134"/>
      <c r="J106" s="135"/>
      <c r="K106" s="136"/>
      <c r="L106" s="136"/>
      <c r="M106" s="137" t="str">
        <f t="shared" ref="M106:M110" si="15">IF(J106="","",ROUNDDOWN((20170401-(YEAR(J106)*10000+MONTH(J106)*100+DAY(J106)))/10000,0))</f>
        <v/>
      </c>
    </row>
    <row r="107" spans="1:13" s="78" customFormat="1" ht="12" thickBot="1">
      <c r="A107" s="222"/>
      <c r="B107" s="106"/>
      <c r="C107" s="107" t="s">
        <v>183</v>
      </c>
      <c r="D107" s="108"/>
      <c r="E107" s="108"/>
      <c r="F107" s="100"/>
      <c r="G107" s="125" t="s">
        <v>97</v>
      </c>
      <c r="H107" s="126"/>
      <c r="I107" s="134"/>
      <c r="J107" s="138"/>
      <c r="K107" s="139"/>
      <c r="L107" s="139"/>
      <c r="M107" s="137" t="str">
        <f t="shared" si="15"/>
        <v/>
      </c>
    </row>
    <row r="108" spans="1:13" s="78" customFormat="1">
      <c r="A108" s="221"/>
      <c r="B108" s="98"/>
      <c r="C108" s="173" t="s">
        <v>101</v>
      </c>
      <c r="D108" s="174" t="s">
        <v>114</v>
      </c>
      <c r="E108" s="175" t="s">
        <v>160</v>
      </c>
      <c r="F108" s="100"/>
      <c r="G108" s="125" t="s">
        <v>103</v>
      </c>
      <c r="H108" s="126"/>
      <c r="I108" s="134"/>
      <c r="J108" s="138"/>
      <c r="K108" s="139"/>
      <c r="L108" s="139"/>
      <c r="M108" s="137" t="str">
        <f t="shared" si="15"/>
        <v/>
      </c>
    </row>
    <row r="109" spans="1:13" s="78" customFormat="1" ht="12" thickBot="1">
      <c r="A109" s="221"/>
      <c r="B109" s="98"/>
      <c r="C109" s="189">
        <f>IF(OR(B105="",D105=""),0,IF(D105="一般",(12500-500*E105),10000)+IF(H110="",0,500))</f>
        <v>0</v>
      </c>
      <c r="D109" s="190">
        <f>IF(OR(B105="",D105=""),0,F105*300)</f>
        <v>0</v>
      </c>
      <c r="E109" s="191">
        <f>SUM(C109:D109)</f>
        <v>0</v>
      </c>
      <c r="F109" s="100"/>
      <c r="G109" s="125" t="s">
        <v>105</v>
      </c>
      <c r="H109" s="126"/>
      <c r="I109" s="134"/>
      <c r="J109" s="138"/>
      <c r="K109" s="139"/>
      <c r="L109" s="139"/>
      <c r="M109" s="137" t="str">
        <f t="shared" si="15"/>
        <v/>
      </c>
    </row>
    <row r="110" spans="1:13" s="78" customFormat="1" ht="12" thickBot="1">
      <c r="A110" s="221"/>
      <c r="B110" s="116"/>
      <c r="C110" s="117"/>
      <c r="D110" s="117"/>
      <c r="E110" s="117"/>
      <c r="F110" s="118"/>
      <c r="G110" s="192" t="s">
        <v>191</v>
      </c>
      <c r="H110" s="142"/>
      <c r="I110" s="143"/>
      <c r="J110" s="144"/>
      <c r="K110" s="145"/>
      <c r="L110" s="145"/>
      <c r="M110" s="146" t="str">
        <f t="shared" si="15"/>
        <v/>
      </c>
    </row>
    <row r="111" spans="1:13" s="78" customFormat="1" ht="22.5" customHeight="1">
      <c r="A111" s="221" t="s">
        <v>128</v>
      </c>
      <c r="B111" s="158" t="s">
        <v>80</v>
      </c>
      <c r="C111" s="159" t="s">
        <v>81</v>
      </c>
      <c r="D111" s="159" t="s">
        <v>37</v>
      </c>
      <c r="E111" s="160" t="s">
        <v>165</v>
      </c>
      <c r="F111" s="161" t="s">
        <v>82</v>
      </c>
      <c r="G111" s="162" t="s">
        <v>83</v>
      </c>
      <c r="H111" s="163" t="s">
        <v>34</v>
      </c>
      <c r="I111" s="163" t="s">
        <v>84</v>
      </c>
      <c r="J111" s="164" t="s">
        <v>38</v>
      </c>
      <c r="K111" s="165" t="s">
        <v>45</v>
      </c>
      <c r="L111" s="165" t="s">
        <v>85</v>
      </c>
      <c r="M111" s="166" t="s">
        <v>39</v>
      </c>
    </row>
    <row r="112" spans="1:13" s="78" customFormat="1">
      <c r="A112" s="221"/>
      <c r="B112" s="125"/>
      <c r="C112" s="126"/>
      <c r="D112" s="127"/>
      <c r="E112" s="127"/>
      <c r="F112" s="128"/>
      <c r="G112" s="125" t="s">
        <v>89</v>
      </c>
      <c r="H112" s="126"/>
      <c r="I112" s="126"/>
      <c r="J112" s="130"/>
      <c r="K112" s="131"/>
      <c r="L112" s="131"/>
      <c r="M112" s="132" t="str">
        <f>IF(J112="","",ROUNDDOWN((20170401-(YEAR(J112)*10000+MONTH(J112)*100+DAY(J112)))/10000,0))</f>
        <v/>
      </c>
    </row>
    <row r="113" spans="1:13" s="78" customFormat="1">
      <c r="A113" s="221"/>
      <c r="B113" s="98"/>
      <c r="C113" s="99"/>
      <c r="D113" s="99"/>
      <c r="E113" s="99"/>
      <c r="F113" s="100"/>
      <c r="G113" s="187" t="s">
        <v>93</v>
      </c>
      <c r="H113" s="134"/>
      <c r="I113" s="134"/>
      <c r="J113" s="135"/>
      <c r="K113" s="136"/>
      <c r="L113" s="136"/>
      <c r="M113" s="137" t="str">
        <f t="shared" ref="M113:M117" si="16">IF(J113="","",ROUNDDOWN((20170401-(YEAR(J113)*10000+MONTH(J113)*100+DAY(J113)))/10000,0))</f>
        <v/>
      </c>
    </row>
    <row r="114" spans="1:13" s="78" customFormat="1" ht="12" thickBot="1">
      <c r="A114" s="222"/>
      <c r="B114" s="106"/>
      <c r="C114" s="107" t="s">
        <v>183</v>
      </c>
      <c r="D114" s="108"/>
      <c r="E114" s="108"/>
      <c r="F114" s="100"/>
      <c r="G114" s="125" t="s">
        <v>97</v>
      </c>
      <c r="H114" s="126"/>
      <c r="I114" s="134"/>
      <c r="J114" s="138"/>
      <c r="K114" s="139"/>
      <c r="L114" s="139"/>
      <c r="M114" s="137" t="str">
        <f t="shared" si="16"/>
        <v/>
      </c>
    </row>
    <row r="115" spans="1:13" s="78" customFormat="1">
      <c r="A115" s="221"/>
      <c r="B115" s="98"/>
      <c r="C115" s="173" t="s">
        <v>101</v>
      </c>
      <c r="D115" s="174" t="s">
        <v>114</v>
      </c>
      <c r="E115" s="175" t="s">
        <v>160</v>
      </c>
      <c r="F115" s="100"/>
      <c r="G115" s="125" t="s">
        <v>103</v>
      </c>
      <c r="H115" s="126"/>
      <c r="I115" s="134"/>
      <c r="J115" s="138"/>
      <c r="K115" s="139"/>
      <c r="L115" s="139"/>
      <c r="M115" s="137" t="str">
        <f t="shared" si="16"/>
        <v/>
      </c>
    </row>
    <row r="116" spans="1:13" s="78" customFormat="1" ht="12" thickBot="1">
      <c r="A116" s="221"/>
      <c r="B116" s="98"/>
      <c r="C116" s="189">
        <f>IF(OR(B112="",D112=""),0,IF(D112="一般",(12500-500*E112),10000)+IF(H117="",0,500))</f>
        <v>0</v>
      </c>
      <c r="D116" s="190">
        <f>IF(OR(B112="",D112=""),0,F112*300)</f>
        <v>0</v>
      </c>
      <c r="E116" s="191">
        <f>SUM(C116:D116)</f>
        <v>0</v>
      </c>
      <c r="F116" s="100"/>
      <c r="G116" s="125" t="s">
        <v>105</v>
      </c>
      <c r="H116" s="126"/>
      <c r="I116" s="134"/>
      <c r="J116" s="138"/>
      <c r="K116" s="139"/>
      <c r="L116" s="139"/>
      <c r="M116" s="137" t="str">
        <f t="shared" si="16"/>
        <v/>
      </c>
    </row>
    <row r="117" spans="1:13" s="78" customFormat="1" ht="12" thickBot="1">
      <c r="A117" s="221"/>
      <c r="B117" s="116"/>
      <c r="C117" s="117"/>
      <c r="D117" s="117"/>
      <c r="E117" s="117"/>
      <c r="F117" s="118"/>
      <c r="G117" s="192" t="s">
        <v>191</v>
      </c>
      <c r="H117" s="142"/>
      <c r="I117" s="143"/>
      <c r="J117" s="144"/>
      <c r="K117" s="145"/>
      <c r="L117" s="145"/>
      <c r="M117" s="146" t="str">
        <f t="shared" si="16"/>
        <v/>
      </c>
    </row>
    <row r="118" spans="1:13" s="78" customFormat="1" ht="22.5" customHeight="1">
      <c r="A118" s="221" t="s">
        <v>129</v>
      </c>
      <c r="B118" s="158" t="s">
        <v>80</v>
      </c>
      <c r="C118" s="159" t="s">
        <v>81</v>
      </c>
      <c r="D118" s="159" t="s">
        <v>37</v>
      </c>
      <c r="E118" s="160" t="s">
        <v>165</v>
      </c>
      <c r="F118" s="161" t="s">
        <v>82</v>
      </c>
      <c r="G118" s="162" t="s">
        <v>83</v>
      </c>
      <c r="H118" s="163" t="s">
        <v>34</v>
      </c>
      <c r="I118" s="163" t="s">
        <v>84</v>
      </c>
      <c r="J118" s="164" t="s">
        <v>38</v>
      </c>
      <c r="K118" s="165" t="s">
        <v>45</v>
      </c>
      <c r="L118" s="165" t="s">
        <v>85</v>
      </c>
      <c r="M118" s="166" t="s">
        <v>39</v>
      </c>
    </row>
    <row r="119" spans="1:13" s="78" customFormat="1">
      <c r="A119" s="221"/>
      <c r="B119" s="125"/>
      <c r="C119" s="126"/>
      <c r="D119" s="127"/>
      <c r="E119" s="127"/>
      <c r="F119" s="128"/>
      <c r="G119" s="125" t="s">
        <v>89</v>
      </c>
      <c r="H119" s="126"/>
      <c r="I119" s="126"/>
      <c r="J119" s="130"/>
      <c r="K119" s="131"/>
      <c r="L119" s="131"/>
      <c r="M119" s="132" t="str">
        <f>IF(J119="","",ROUNDDOWN((20170401-(YEAR(J119)*10000+MONTH(J119)*100+DAY(J119)))/10000,0))</f>
        <v/>
      </c>
    </row>
    <row r="120" spans="1:13" s="78" customFormat="1">
      <c r="A120" s="221"/>
      <c r="B120" s="98"/>
      <c r="C120" s="99"/>
      <c r="D120" s="99"/>
      <c r="E120" s="99"/>
      <c r="F120" s="100"/>
      <c r="G120" s="187" t="s">
        <v>93</v>
      </c>
      <c r="H120" s="134"/>
      <c r="I120" s="134"/>
      <c r="J120" s="135"/>
      <c r="K120" s="136"/>
      <c r="L120" s="136"/>
      <c r="M120" s="137" t="str">
        <f t="shared" ref="M120:M124" si="17">IF(J120="","",ROUNDDOWN((20170401-(YEAR(J120)*10000+MONTH(J120)*100+DAY(J120)))/10000,0))</f>
        <v/>
      </c>
    </row>
    <row r="121" spans="1:13" s="78" customFormat="1" ht="12" thickBot="1">
      <c r="A121" s="222"/>
      <c r="B121" s="106"/>
      <c r="C121" s="107" t="s">
        <v>183</v>
      </c>
      <c r="D121" s="108"/>
      <c r="E121" s="108"/>
      <c r="F121" s="100"/>
      <c r="G121" s="125" t="s">
        <v>97</v>
      </c>
      <c r="H121" s="126"/>
      <c r="I121" s="134"/>
      <c r="J121" s="138"/>
      <c r="K121" s="139"/>
      <c r="L121" s="139"/>
      <c r="M121" s="137" t="str">
        <f t="shared" si="17"/>
        <v/>
      </c>
    </row>
    <row r="122" spans="1:13" s="78" customFormat="1">
      <c r="A122" s="221"/>
      <c r="B122" s="98"/>
      <c r="C122" s="173" t="s">
        <v>101</v>
      </c>
      <c r="D122" s="174" t="s">
        <v>114</v>
      </c>
      <c r="E122" s="175" t="s">
        <v>160</v>
      </c>
      <c r="F122" s="100"/>
      <c r="G122" s="125" t="s">
        <v>103</v>
      </c>
      <c r="H122" s="126"/>
      <c r="I122" s="134"/>
      <c r="J122" s="138"/>
      <c r="K122" s="139"/>
      <c r="L122" s="139"/>
      <c r="M122" s="137" t="str">
        <f t="shared" si="17"/>
        <v/>
      </c>
    </row>
    <row r="123" spans="1:13" s="78" customFormat="1" ht="12" thickBot="1">
      <c r="A123" s="221"/>
      <c r="B123" s="98"/>
      <c r="C123" s="189">
        <f>IF(OR(B119="",D119=""),0,IF(D119="一般",(12500-500*E119),10000)+IF(H124="",0,500))</f>
        <v>0</v>
      </c>
      <c r="D123" s="190">
        <f>IF(OR(B119="",D119=""),0,F119*300)</f>
        <v>0</v>
      </c>
      <c r="E123" s="191">
        <f>SUM(C123:D123)</f>
        <v>0</v>
      </c>
      <c r="F123" s="100"/>
      <c r="G123" s="125" t="s">
        <v>105</v>
      </c>
      <c r="H123" s="126"/>
      <c r="I123" s="134"/>
      <c r="J123" s="138"/>
      <c r="K123" s="139"/>
      <c r="L123" s="139"/>
      <c r="M123" s="137" t="str">
        <f t="shared" si="17"/>
        <v/>
      </c>
    </row>
    <row r="124" spans="1:13" s="78" customFormat="1" ht="12" thickBot="1">
      <c r="A124" s="221"/>
      <c r="B124" s="116"/>
      <c r="C124" s="117"/>
      <c r="D124" s="117"/>
      <c r="E124" s="117"/>
      <c r="F124" s="118"/>
      <c r="G124" s="192" t="s">
        <v>191</v>
      </c>
      <c r="H124" s="142"/>
      <c r="I124" s="143"/>
      <c r="J124" s="144"/>
      <c r="K124" s="145"/>
      <c r="L124" s="145"/>
      <c r="M124" s="146" t="str">
        <f t="shared" si="17"/>
        <v/>
      </c>
    </row>
    <row r="125" spans="1:13" s="78" customFormat="1" ht="22.5" customHeight="1">
      <c r="A125" s="221" t="s">
        <v>130</v>
      </c>
      <c r="B125" s="158" t="s">
        <v>80</v>
      </c>
      <c r="C125" s="159" t="s">
        <v>81</v>
      </c>
      <c r="D125" s="159" t="s">
        <v>37</v>
      </c>
      <c r="E125" s="160" t="s">
        <v>165</v>
      </c>
      <c r="F125" s="161" t="s">
        <v>82</v>
      </c>
      <c r="G125" s="162" t="s">
        <v>83</v>
      </c>
      <c r="H125" s="163" t="s">
        <v>34</v>
      </c>
      <c r="I125" s="163" t="s">
        <v>84</v>
      </c>
      <c r="J125" s="164" t="s">
        <v>38</v>
      </c>
      <c r="K125" s="165" t="s">
        <v>45</v>
      </c>
      <c r="L125" s="165" t="s">
        <v>85</v>
      </c>
      <c r="M125" s="166" t="s">
        <v>39</v>
      </c>
    </row>
    <row r="126" spans="1:13" s="78" customFormat="1">
      <c r="A126" s="221"/>
      <c r="B126" s="125"/>
      <c r="C126" s="126"/>
      <c r="D126" s="127"/>
      <c r="E126" s="127"/>
      <c r="F126" s="128"/>
      <c r="G126" s="125" t="s">
        <v>89</v>
      </c>
      <c r="H126" s="126"/>
      <c r="I126" s="126"/>
      <c r="J126" s="130"/>
      <c r="K126" s="131"/>
      <c r="L126" s="131"/>
      <c r="M126" s="132" t="str">
        <f>IF(J126="","",ROUNDDOWN((20170401-(YEAR(J126)*10000+MONTH(J126)*100+DAY(J126)))/10000,0))</f>
        <v/>
      </c>
    </row>
    <row r="127" spans="1:13" s="78" customFormat="1">
      <c r="A127" s="221"/>
      <c r="B127" s="98"/>
      <c r="C127" s="99"/>
      <c r="D127" s="99"/>
      <c r="E127" s="99"/>
      <c r="F127" s="100"/>
      <c r="G127" s="187" t="s">
        <v>93</v>
      </c>
      <c r="H127" s="134"/>
      <c r="I127" s="134"/>
      <c r="J127" s="135"/>
      <c r="K127" s="136"/>
      <c r="L127" s="136"/>
      <c r="M127" s="137" t="str">
        <f t="shared" ref="M127:M131" si="18">IF(J127="","",ROUNDDOWN((20170401-(YEAR(J127)*10000+MONTH(J127)*100+DAY(J127)))/10000,0))</f>
        <v/>
      </c>
    </row>
    <row r="128" spans="1:13" s="78" customFormat="1" ht="12" thickBot="1">
      <c r="A128" s="222"/>
      <c r="B128" s="106"/>
      <c r="C128" s="107" t="s">
        <v>183</v>
      </c>
      <c r="D128" s="108"/>
      <c r="E128" s="108"/>
      <c r="F128" s="100"/>
      <c r="G128" s="125" t="s">
        <v>97</v>
      </c>
      <c r="H128" s="126"/>
      <c r="I128" s="134"/>
      <c r="J128" s="138"/>
      <c r="K128" s="139"/>
      <c r="L128" s="139"/>
      <c r="M128" s="137" t="str">
        <f t="shared" si="18"/>
        <v/>
      </c>
    </row>
    <row r="129" spans="1:13" s="78" customFormat="1">
      <c r="A129" s="221"/>
      <c r="B129" s="98"/>
      <c r="C129" s="173" t="s">
        <v>101</v>
      </c>
      <c r="D129" s="174" t="s">
        <v>114</v>
      </c>
      <c r="E129" s="175" t="s">
        <v>160</v>
      </c>
      <c r="F129" s="100"/>
      <c r="G129" s="125" t="s">
        <v>103</v>
      </c>
      <c r="H129" s="126"/>
      <c r="I129" s="134"/>
      <c r="J129" s="138"/>
      <c r="K129" s="139"/>
      <c r="L129" s="139"/>
      <c r="M129" s="137" t="str">
        <f t="shared" si="18"/>
        <v/>
      </c>
    </row>
    <row r="130" spans="1:13" s="78" customFormat="1" ht="12" thickBot="1">
      <c r="A130" s="221"/>
      <c r="B130" s="98"/>
      <c r="C130" s="189">
        <f>IF(OR(B126="",D126=""),0,IF(D126="一般",(12500-500*E126),10000)+IF(H131="",0,500))</f>
        <v>0</v>
      </c>
      <c r="D130" s="190">
        <f>IF(OR(B126="",D126=""),0,F126*300)</f>
        <v>0</v>
      </c>
      <c r="E130" s="191">
        <f>SUM(C130:D130)</f>
        <v>0</v>
      </c>
      <c r="F130" s="100"/>
      <c r="G130" s="125" t="s">
        <v>105</v>
      </c>
      <c r="H130" s="126"/>
      <c r="I130" s="134"/>
      <c r="J130" s="138"/>
      <c r="K130" s="139"/>
      <c r="L130" s="139"/>
      <c r="M130" s="137" t="str">
        <f t="shared" si="18"/>
        <v/>
      </c>
    </row>
    <row r="131" spans="1:13" s="78" customFormat="1" ht="12" thickBot="1">
      <c r="A131" s="221"/>
      <c r="B131" s="116"/>
      <c r="C131" s="117"/>
      <c r="D131" s="117"/>
      <c r="E131" s="117"/>
      <c r="F131" s="118"/>
      <c r="G131" s="192" t="s">
        <v>191</v>
      </c>
      <c r="H131" s="142"/>
      <c r="I131" s="143"/>
      <c r="J131" s="144"/>
      <c r="K131" s="145"/>
      <c r="L131" s="145"/>
      <c r="M131" s="146" t="str">
        <f t="shared" si="18"/>
        <v/>
      </c>
    </row>
    <row r="132" spans="1:13" s="78" customFormat="1" ht="22.5" customHeight="1">
      <c r="A132" s="221" t="s">
        <v>131</v>
      </c>
      <c r="B132" s="158" t="s">
        <v>80</v>
      </c>
      <c r="C132" s="159" t="s">
        <v>81</v>
      </c>
      <c r="D132" s="159" t="s">
        <v>37</v>
      </c>
      <c r="E132" s="160" t="s">
        <v>165</v>
      </c>
      <c r="F132" s="161" t="s">
        <v>82</v>
      </c>
      <c r="G132" s="162" t="s">
        <v>83</v>
      </c>
      <c r="H132" s="163" t="s">
        <v>34</v>
      </c>
      <c r="I132" s="163" t="s">
        <v>84</v>
      </c>
      <c r="J132" s="164" t="s">
        <v>38</v>
      </c>
      <c r="K132" s="165" t="s">
        <v>45</v>
      </c>
      <c r="L132" s="165" t="s">
        <v>85</v>
      </c>
      <c r="M132" s="166" t="s">
        <v>39</v>
      </c>
    </row>
    <row r="133" spans="1:13" s="78" customFormat="1">
      <c r="A133" s="221"/>
      <c r="B133" s="125"/>
      <c r="C133" s="126"/>
      <c r="D133" s="127"/>
      <c r="E133" s="127"/>
      <c r="F133" s="128"/>
      <c r="G133" s="125" t="s">
        <v>89</v>
      </c>
      <c r="H133" s="126"/>
      <c r="I133" s="126"/>
      <c r="J133" s="130"/>
      <c r="K133" s="131"/>
      <c r="L133" s="131"/>
      <c r="M133" s="132" t="str">
        <f>IF(J133="","",ROUNDDOWN((20170401-(YEAR(J133)*10000+MONTH(J133)*100+DAY(J133)))/10000,0))</f>
        <v/>
      </c>
    </row>
    <row r="134" spans="1:13" s="78" customFormat="1">
      <c r="A134" s="221"/>
      <c r="B134" s="98"/>
      <c r="C134" s="99"/>
      <c r="D134" s="99"/>
      <c r="E134" s="99"/>
      <c r="F134" s="100"/>
      <c r="G134" s="187" t="s">
        <v>93</v>
      </c>
      <c r="H134" s="134"/>
      <c r="I134" s="134"/>
      <c r="J134" s="135"/>
      <c r="K134" s="136"/>
      <c r="L134" s="136"/>
      <c r="M134" s="137" t="str">
        <f t="shared" ref="M134:M138" si="19">IF(J134="","",ROUNDDOWN((20170401-(YEAR(J134)*10000+MONTH(J134)*100+DAY(J134)))/10000,0))</f>
        <v/>
      </c>
    </row>
    <row r="135" spans="1:13" s="78" customFormat="1" ht="12" thickBot="1">
      <c r="A135" s="222"/>
      <c r="B135" s="106"/>
      <c r="C135" s="107" t="s">
        <v>183</v>
      </c>
      <c r="D135" s="108"/>
      <c r="E135" s="108"/>
      <c r="F135" s="100"/>
      <c r="G135" s="125" t="s">
        <v>97</v>
      </c>
      <c r="H135" s="126"/>
      <c r="I135" s="134"/>
      <c r="J135" s="138"/>
      <c r="K135" s="139"/>
      <c r="L135" s="139"/>
      <c r="M135" s="137" t="str">
        <f t="shared" si="19"/>
        <v/>
      </c>
    </row>
    <row r="136" spans="1:13" s="78" customFormat="1">
      <c r="A136" s="221"/>
      <c r="B136" s="98"/>
      <c r="C136" s="173" t="s">
        <v>101</v>
      </c>
      <c r="D136" s="174" t="s">
        <v>114</v>
      </c>
      <c r="E136" s="175" t="s">
        <v>160</v>
      </c>
      <c r="F136" s="100"/>
      <c r="G136" s="125" t="s">
        <v>103</v>
      </c>
      <c r="H136" s="126"/>
      <c r="I136" s="134"/>
      <c r="J136" s="138"/>
      <c r="K136" s="139"/>
      <c r="L136" s="139"/>
      <c r="M136" s="137" t="str">
        <f t="shared" si="19"/>
        <v/>
      </c>
    </row>
    <row r="137" spans="1:13" s="78" customFormat="1" ht="12" thickBot="1">
      <c r="A137" s="221"/>
      <c r="B137" s="98"/>
      <c r="C137" s="189">
        <f>IF(OR(B133="",D133=""),0,IF(D133="一般",(12500-500*E133),10000)+IF(H138="",0,500))</f>
        <v>0</v>
      </c>
      <c r="D137" s="190">
        <f>IF(OR(B133="",D133=""),0,F133*300)</f>
        <v>0</v>
      </c>
      <c r="E137" s="191">
        <f>SUM(C137:D137)</f>
        <v>0</v>
      </c>
      <c r="F137" s="100"/>
      <c r="G137" s="125" t="s">
        <v>105</v>
      </c>
      <c r="H137" s="126"/>
      <c r="I137" s="134"/>
      <c r="J137" s="138"/>
      <c r="K137" s="139"/>
      <c r="L137" s="139"/>
      <c r="M137" s="137" t="str">
        <f t="shared" si="19"/>
        <v/>
      </c>
    </row>
    <row r="138" spans="1:13" s="78" customFormat="1" ht="12" thickBot="1">
      <c r="A138" s="221"/>
      <c r="B138" s="116"/>
      <c r="C138" s="117"/>
      <c r="D138" s="117"/>
      <c r="E138" s="117"/>
      <c r="F138" s="118"/>
      <c r="G138" s="192" t="s">
        <v>191</v>
      </c>
      <c r="H138" s="142"/>
      <c r="I138" s="143"/>
      <c r="J138" s="144"/>
      <c r="K138" s="145"/>
      <c r="L138" s="145"/>
      <c r="M138" s="146" t="str">
        <f t="shared" si="19"/>
        <v/>
      </c>
    </row>
    <row r="139" spans="1:13" s="78" customFormat="1" ht="22.5" customHeight="1">
      <c r="A139" s="221" t="s">
        <v>132</v>
      </c>
      <c r="B139" s="158" t="s">
        <v>80</v>
      </c>
      <c r="C139" s="159" t="s">
        <v>81</v>
      </c>
      <c r="D139" s="159" t="s">
        <v>37</v>
      </c>
      <c r="E139" s="160" t="s">
        <v>165</v>
      </c>
      <c r="F139" s="161" t="s">
        <v>82</v>
      </c>
      <c r="G139" s="162" t="s">
        <v>83</v>
      </c>
      <c r="H139" s="163" t="s">
        <v>34</v>
      </c>
      <c r="I139" s="163" t="s">
        <v>84</v>
      </c>
      <c r="J139" s="164" t="s">
        <v>38</v>
      </c>
      <c r="K139" s="165" t="s">
        <v>45</v>
      </c>
      <c r="L139" s="165" t="s">
        <v>85</v>
      </c>
      <c r="M139" s="166" t="s">
        <v>39</v>
      </c>
    </row>
    <row r="140" spans="1:13" s="78" customFormat="1">
      <c r="A140" s="221"/>
      <c r="B140" s="125"/>
      <c r="C140" s="126"/>
      <c r="D140" s="127"/>
      <c r="E140" s="127"/>
      <c r="F140" s="128"/>
      <c r="G140" s="125" t="s">
        <v>89</v>
      </c>
      <c r="H140" s="126"/>
      <c r="I140" s="126"/>
      <c r="J140" s="130"/>
      <c r="K140" s="131"/>
      <c r="L140" s="131"/>
      <c r="M140" s="132" t="str">
        <f>IF(J140="","",ROUNDDOWN((20170401-(YEAR(J140)*10000+MONTH(J140)*100+DAY(J140)))/10000,0))</f>
        <v/>
      </c>
    </row>
    <row r="141" spans="1:13" s="78" customFormat="1">
      <c r="A141" s="221"/>
      <c r="B141" s="98"/>
      <c r="C141" s="99"/>
      <c r="D141" s="99"/>
      <c r="E141" s="99"/>
      <c r="F141" s="100"/>
      <c r="G141" s="187" t="s">
        <v>93</v>
      </c>
      <c r="H141" s="134"/>
      <c r="I141" s="134"/>
      <c r="J141" s="135"/>
      <c r="K141" s="136"/>
      <c r="L141" s="136"/>
      <c r="M141" s="137" t="str">
        <f t="shared" ref="M141:M145" si="20">IF(J141="","",ROUNDDOWN((20170401-(YEAR(J141)*10000+MONTH(J141)*100+DAY(J141)))/10000,0))</f>
        <v/>
      </c>
    </row>
    <row r="142" spans="1:13" s="78" customFormat="1" ht="12" thickBot="1">
      <c r="A142" s="222"/>
      <c r="B142" s="106"/>
      <c r="C142" s="107" t="s">
        <v>183</v>
      </c>
      <c r="D142" s="108"/>
      <c r="E142" s="108"/>
      <c r="F142" s="100"/>
      <c r="G142" s="125" t="s">
        <v>97</v>
      </c>
      <c r="H142" s="126"/>
      <c r="I142" s="134"/>
      <c r="J142" s="138"/>
      <c r="K142" s="139"/>
      <c r="L142" s="139"/>
      <c r="M142" s="137" t="str">
        <f t="shared" si="20"/>
        <v/>
      </c>
    </row>
    <row r="143" spans="1:13" s="78" customFormat="1">
      <c r="A143" s="221"/>
      <c r="B143" s="98"/>
      <c r="C143" s="173" t="s">
        <v>101</v>
      </c>
      <c r="D143" s="174" t="s">
        <v>114</v>
      </c>
      <c r="E143" s="175" t="s">
        <v>160</v>
      </c>
      <c r="F143" s="100"/>
      <c r="G143" s="125" t="s">
        <v>103</v>
      </c>
      <c r="H143" s="126"/>
      <c r="I143" s="134"/>
      <c r="J143" s="138"/>
      <c r="K143" s="139"/>
      <c r="L143" s="139"/>
      <c r="M143" s="137" t="str">
        <f t="shared" si="20"/>
        <v/>
      </c>
    </row>
    <row r="144" spans="1:13" s="78" customFormat="1" ht="12" thickBot="1">
      <c r="A144" s="221"/>
      <c r="B144" s="98"/>
      <c r="C144" s="189">
        <f>IF(OR(B140="",D140=""),0,IF(D140="一般",(12500-500*E140),10000)+IF(H145="",0,500))</f>
        <v>0</v>
      </c>
      <c r="D144" s="190">
        <f>IF(OR(B140="",D140=""),0,F140*300)</f>
        <v>0</v>
      </c>
      <c r="E144" s="191">
        <f>SUM(C144:D144)</f>
        <v>0</v>
      </c>
      <c r="F144" s="100"/>
      <c r="G144" s="125" t="s">
        <v>105</v>
      </c>
      <c r="H144" s="126"/>
      <c r="I144" s="134"/>
      <c r="J144" s="138"/>
      <c r="K144" s="139"/>
      <c r="L144" s="139"/>
      <c r="M144" s="137" t="str">
        <f t="shared" si="20"/>
        <v/>
      </c>
    </row>
    <row r="145" spans="1:13" s="78" customFormat="1" ht="12" thickBot="1">
      <c r="A145" s="221"/>
      <c r="B145" s="116"/>
      <c r="C145" s="117"/>
      <c r="D145" s="117"/>
      <c r="E145" s="117"/>
      <c r="F145" s="118"/>
      <c r="G145" s="192" t="s">
        <v>191</v>
      </c>
      <c r="H145" s="142"/>
      <c r="I145" s="143"/>
      <c r="J145" s="144"/>
      <c r="K145" s="145"/>
      <c r="L145" s="145"/>
      <c r="M145" s="146" t="str">
        <f t="shared" si="20"/>
        <v/>
      </c>
    </row>
    <row r="146" spans="1:13" s="78" customFormat="1" ht="22.5" customHeight="1">
      <c r="A146" s="221" t="s">
        <v>133</v>
      </c>
      <c r="B146" s="158" t="s">
        <v>80</v>
      </c>
      <c r="C146" s="159" t="s">
        <v>81</v>
      </c>
      <c r="D146" s="159" t="s">
        <v>37</v>
      </c>
      <c r="E146" s="160" t="s">
        <v>165</v>
      </c>
      <c r="F146" s="161" t="s">
        <v>82</v>
      </c>
      <c r="G146" s="162" t="s">
        <v>83</v>
      </c>
      <c r="H146" s="163" t="s">
        <v>34</v>
      </c>
      <c r="I146" s="163" t="s">
        <v>84</v>
      </c>
      <c r="J146" s="164" t="s">
        <v>38</v>
      </c>
      <c r="K146" s="165" t="s">
        <v>45</v>
      </c>
      <c r="L146" s="165" t="s">
        <v>85</v>
      </c>
      <c r="M146" s="166" t="s">
        <v>39</v>
      </c>
    </row>
    <row r="147" spans="1:13" s="78" customFormat="1">
      <c r="A147" s="221"/>
      <c r="B147" s="125"/>
      <c r="C147" s="126"/>
      <c r="D147" s="127"/>
      <c r="E147" s="127"/>
      <c r="F147" s="128"/>
      <c r="G147" s="125" t="s">
        <v>89</v>
      </c>
      <c r="H147" s="126"/>
      <c r="I147" s="126"/>
      <c r="J147" s="130"/>
      <c r="K147" s="131"/>
      <c r="L147" s="131"/>
      <c r="M147" s="132" t="str">
        <f>IF(J147="","",ROUNDDOWN((20170401-(YEAR(J147)*10000+MONTH(J147)*100+DAY(J147)))/10000,0))</f>
        <v/>
      </c>
    </row>
    <row r="148" spans="1:13" s="78" customFormat="1">
      <c r="A148" s="221"/>
      <c r="B148" s="98"/>
      <c r="C148" s="99"/>
      <c r="D148" s="99"/>
      <c r="E148" s="99"/>
      <c r="F148" s="100"/>
      <c r="G148" s="187" t="s">
        <v>93</v>
      </c>
      <c r="H148" s="134"/>
      <c r="I148" s="134"/>
      <c r="J148" s="135"/>
      <c r="K148" s="136"/>
      <c r="L148" s="136"/>
      <c r="M148" s="137" t="str">
        <f t="shared" ref="M148:M152" si="21">IF(J148="","",ROUNDDOWN((20170401-(YEAR(J148)*10000+MONTH(J148)*100+DAY(J148)))/10000,0))</f>
        <v/>
      </c>
    </row>
    <row r="149" spans="1:13" s="78" customFormat="1" ht="12" thickBot="1">
      <c r="A149" s="222"/>
      <c r="B149" s="106"/>
      <c r="C149" s="107" t="s">
        <v>183</v>
      </c>
      <c r="D149" s="108"/>
      <c r="E149" s="108"/>
      <c r="F149" s="100"/>
      <c r="G149" s="125" t="s">
        <v>97</v>
      </c>
      <c r="H149" s="126"/>
      <c r="I149" s="134"/>
      <c r="J149" s="138"/>
      <c r="K149" s="139"/>
      <c r="L149" s="139"/>
      <c r="M149" s="137" t="str">
        <f t="shared" si="21"/>
        <v/>
      </c>
    </row>
    <row r="150" spans="1:13" s="78" customFormat="1">
      <c r="A150" s="221"/>
      <c r="B150" s="98"/>
      <c r="C150" s="173" t="s">
        <v>101</v>
      </c>
      <c r="D150" s="174" t="s">
        <v>114</v>
      </c>
      <c r="E150" s="175" t="s">
        <v>160</v>
      </c>
      <c r="F150" s="100"/>
      <c r="G150" s="125" t="s">
        <v>103</v>
      </c>
      <c r="H150" s="126"/>
      <c r="I150" s="134"/>
      <c r="J150" s="138"/>
      <c r="K150" s="139"/>
      <c r="L150" s="139"/>
      <c r="M150" s="137" t="str">
        <f t="shared" si="21"/>
        <v/>
      </c>
    </row>
    <row r="151" spans="1:13" s="78" customFormat="1" ht="12" thickBot="1">
      <c r="A151" s="221"/>
      <c r="B151" s="98"/>
      <c r="C151" s="189">
        <f>IF(OR(B147="",D147=""),0,IF(D147="一般",(12500-500*E147),10000)+IF(H152="",0,500))</f>
        <v>0</v>
      </c>
      <c r="D151" s="190">
        <f>IF(OR(B147="",D147=""),0,F147*300)</f>
        <v>0</v>
      </c>
      <c r="E151" s="191">
        <f>SUM(C151:D151)</f>
        <v>0</v>
      </c>
      <c r="F151" s="100"/>
      <c r="G151" s="125" t="s">
        <v>105</v>
      </c>
      <c r="H151" s="126"/>
      <c r="I151" s="134"/>
      <c r="J151" s="138"/>
      <c r="K151" s="139"/>
      <c r="L151" s="139"/>
      <c r="M151" s="137" t="str">
        <f t="shared" si="21"/>
        <v/>
      </c>
    </row>
    <row r="152" spans="1:13" s="78" customFormat="1" ht="12" thickBot="1">
      <c r="A152" s="221"/>
      <c r="B152" s="116"/>
      <c r="C152" s="117"/>
      <c r="D152" s="117"/>
      <c r="E152" s="117"/>
      <c r="F152" s="118"/>
      <c r="G152" s="192" t="s">
        <v>191</v>
      </c>
      <c r="H152" s="142"/>
      <c r="I152" s="143"/>
      <c r="J152" s="144"/>
      <c r="K152" s="145"/>
      <c r="L152" s="145"/>
      <c r="M152" s="146" t="str">
        <f t="shared" si="21"/>
        <v/>
      </c>
    </row>
    <row r="153" spans="1:13" s="78" customFormat="1" ht="22.5" customHeight="1">
      <c r="A153" s="221" t="s">
        <v>134</v>
      </c>
      <c r="B153" s="158" t="s">
        <v>80</v>
      </c>
      <c r="C153" s="159" t="s">
        <v>81</v>
      </c>
      <c r="D153" s="159" t="s">
        <v>37</v>
      </c>
      <c r="E153" s="160" t="s">
        <v>165</v>
      </c>
      <c r="F153" s="161" t="s">
        <v>82</v>
      </c>
      <c r="G153" s="162" t="s">
        <v>83</v>
      </c>
      <c r="H153" s="163" t="s">
        <v>34</v>
      </c>
      <c r="I153" s="163" t="s">
        <v>84</v>
      </c>
      <c r="J153" s="164" t="s">
        <v>38</v>
      </c>
      <c r="K153" s="165" t="s">
        <v>45</v>
      </c>
      <c r="L153" s="165" t="s">
        <v>85</v>
      </c>
      <c r="M153" s="166" t="s">
        <v>39</v>
      </c>
    </row>
    <row r="154" spans="1:13" s="78" customFormat="1">
      <c r="A154" s="221"/>
      <c r="B154" s="125"/>
      <c r="C154" s="126"/>
      <c r="D154" s="127"/>
      <c r="E154" s="127"/>
      <c r="F154" s="128"/>
      <c r="G154" s="125" t="s">
        <v>89</v>
      </c>
      <c r="H154" s="126"/>
      <c r="I154" s="126"/>
      <c r="J154" s="130"/>
      <c r="K154" s="131"/>
      <c r="L154" s="131"/>
      <c r="M154" s="132" t="str">
        <f>IF(J154="","",ROUNDDOWN((20170401-(YEAR(J154)*10000+MONTH(J154)*100+DAY(J154)))/10000,0))</f>
        <v/>
      </c>
    </row>
    <row r="155" spans="1:13" s="78" customFormat="1">
      <c r="A155" s="221"/>
      <c r="B155" s="98"/>
      <c r="C155" s="99"/>
      <c r="D155" s="99"/>
      <c r="E155" s="99"/>
      <c r="F155" s="100"/>
      <c r="G155" s="187" t="s">
        <v>93</v>
      </c>
      <c r="H155" s="134"/>
      <c r="I155" s="134"/>
      <c r="J155" s="135"/>
      <c r="K155" s="136"/>
      <c r="L155" s="136"/>
      <c r="M155" s="137" t="str">
        <f t="shared" ref="M155:M159" si="22">IF(J155="","",ROUNDDOWN((20170401-(YEAR(J155)*10000+MONTH(J155)*100+DAY(J155)))/10000,0))</f>
        <v/>
      </c>
    </row>
    <row r="156" spans="1:13" s="78" customFormat="1" ht="12" thickBot="1">
      <c r="A156" s="222"/>
      <c r="B156" s="106"/>
      <c r="C156" s="107" t="s">
        <v>183</v>
      </c>
      <c r="D156" s="108"/>
      <c r="E156" s="108"/>
      <c r="F156" s="100"/>
      <c r="G156" s="125" t="s">
        <v>97</v>
      </c>
      <c r="H156" s="126"/>
      <c r="I156" s="134"/>
      <c r="J156" s="138"/>
      <c r="K156" s="139"/>
      <c r="L156" s="139"/>
      <c r="M156" s="137" t="str">
        <f t="shared" si="22"/>
        <v/>
      </c>
    </row>
    <row r="157" spans="1:13" s="78" customFormat="1">
      <c r="A157" s="221"/>
      <c r="B157" s="98"/>
      <c r="C157" s="173" t="s">
        <v>101</v>
      </c>
      <c r="D157" s="174" t="s">
        <v>114</v>
      </c>
      <c r="E157" s="175" t="s">
        <v>160</v>
      </c>
      <c r="F157" s="100"/>
      <c r="G157" s="125" t="s">
        <v>103</v>
      </c>
      <c r="H157" s="126"/>
      <c r="I157" s="134"/>
      <c r="J157" s="138"/>
      <c r="K157" s="139"/>
      <c r="L157" s="139"/>
      <c r="M157" s="137" t="str">
        <f t="shared" si="22"/>
        <v/>
      </c>
    </row>
    <row r="158" spans="1:13" s="78" customFormat="1" ht="12" thickBot="1">
      <c r="A158" s="221"/>
      <c r="B158" s="98"/>
      <c r="C158" s="189">
        <f>IF(OR(B154="",D154=""),0,IF(D154="一般",(12500-500*E154),10000)+IF(H159="",0,500))</f>
        <v>0</v>
      </c>
      <c r="D158" s="190">
        <f>IF(OR(B154="",D154=""),0,F154*300)</f>
        <v>0</v>
      </c>
      <c r="E158" s="191">
        <f>SUM(C158:D158)</f>
        <v>0</v>
      </c>
      <c r="F158" s="100"/>
      <c r="G158" s="125" t="s">
        <v>105</v>
      </c>
      <c r="H158" s="126"/>
      <c r="I158" s="134"/>
      <c r="J158" s="138"/>
      <c r="K158" s="139"/>
      <c r="L158" s="139"/>
      <c r="M158" s="137" t="str">
        <f t="shared" si="22"/>
        <v/>
      </c>
    </row>
    <row r="159" spans="1:13" s="78" customFormat="1" ht="12" thickBot="1">
      <c r="A159" s="221"/>
      <c r="B159" s="116"/>
      <c r="C159" s="117"/>
      <c r="D159" s="117"/>
      <c r="E159" s="117"/>
      <c r="F159" s="118"/>
      <c r="G159" s="192" t="s">
        <v>191</v>
      </c>
      <c r="H159" s="142"/>
      <c r="I159" s="143"/>
      <c r="J159" s="144"/>
      <c r="K159" s="145"/>
      <c r="L159" s="145"/>
      <c r="M159" s="146" t="str">
        <f t="shared" si="22"/>
        <v/>
      </c>
    </row>
  </sheetData>
  <sheetProtection password="8009" sheet="1" objects="1" scenarios="1"/>
  <mergeCells count="23">
    <mergeCell ref="A125:A131"/>
    <mergeCell ref="A132:A138"/>
    <mergeCell ref="A139:A145"/>
    <mergeCell ref="A146:A152"/>
    <mergeCell ref="A153:A159"/>
    <mergeCell ref="A118:A124"/>
    <mergeCell ref="A41:A47"/>
    <mergeCell ref="A48:A54"/>
    <mergeCell ref="A55:A61"/>
    <mergeCell ref="A62:A68"/>
    <mergeCell ref="A69:A75"/>
    <mergeCell ref="A76:A82"/>
    <mergeCell ref="A83:A89"/>
    <mergeCell ref="A90:A96"/>
    <mergeCell ref="A97:A103"/>
    <mergeCell ref="A104:A110"/>
    <mergeCell ref="A111:A117"/>
    <mergeCell ref="A34:A40"/>
    <mergeCell ref="A13:A19"/>
    <mergeCell ref="N13:N19"/>
    <mergeCell ref="A20:A26"/>
    <mergeCell ref="N20:N26"/>
    <mergeCell ref="A27:A33"/>
  </mergeCells>
  <phoneticPr fontId="3"/>
  <dataValidations count="6">
    <dataValidation type="whole" allowBlank="1" showInputMessage="1" showErrorMessage="1" sqref="Q14:Q18 Q21:Q44">
      <formula1>10000</formula1>
      <formula2>100000000</formula2>
    </dataValidation>
    <dataValidation type="list" allowBlank="1" showInputMessage="1" showErrorMessage="1" sqref="C14 C21 C147 C28 C35 C42 C49 C56 C63 C70 C77 C84 C91 C98 C105 C112 C119 C126 C133 C140 C154">
      <formula1>"正規,オープン"</formula1>
    </dataValidation>
    <dataValidation type="list" allowBlank="1" showInputMessage="1" showErrorMessage="1" sqref="F14 F21 F147 F28 F35 F42 F49 F56 F63 F70 F77 F84 F91 F98 F105 F112 F119 F126 F133 F140 F154">
      <formula1>"0,1,2,3"</formula1>
    </dataValidation>
    <dataValidation type="list" allowBlank="1" showInputMessage="1" showErrorMessage="1" sqref="E14 E21 E147 E28 E35 E42 E49 E56 E63 E70 E77 E84 E91 E98 E105 E112 E119 E126 E133 E140 E154">
      <formula1>"0,1,2,3,4,5"</formula1>
    </dataValidation>
    <dataValidation type="list" allowBlank="1" showInputMessage="1" showErrorMessage="1" sqref="D14 D154 D21 D147 P14:P18 D28 D35 D42 D49 D56 D63 D70 D77 D84 D91 D98 D105 D112 D119 D126 D133 D140 P21:P44">
      <formula1>"一般,学生"</formula1>
    </dataValidation>
    <dataValidation type="list" allowBlank="1" showInputMessage="1" showErrorMessage="1" promptTitle="性別" prompt="選択してください" sqref="I21:I26 I147:I152 I14:I19 I28:I33 I35:I40 I42:I47 I49:I54 I56:I61 I63:I68 I70:I75 I77:I82 I84:I89 I91:I96 I98:I103 I105:I110 I112:I117 I119:I124 I126:I131 I133:I138 I140:I145 I154:I159">
      <formula1>"男,女"</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代表者情報</vt:lpstr>
      <vt:lpstr>（土曜・月曜）個人レース</vt:lpstr>
      <vt:lpstr>（日曜）クラブ７人リレー</vt:lpstr>
      <vt:lpstr>（日曜夜）トータスナイトリレー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2016-07-16T13:48:35Z</dcterms:created>
  <dcterms:modified xsi:type="dcterms:W3CDTF">2016-08-25T09:08:49Z</dcterms:modified>
</cp:coreProperties>
</file>